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d.docs.live.net/fa5d5c2c906958b2/デスクトップ/役員会資料/HP関係/PROGRAM/冬季ブロック大会/女子の部/"/>
    </mc:Choice>
  </mc:AlternateContent>
  <xr:revisionPtr revIDLastSave="233" documentId="13_ncr:1_{D0851DDA-5EE4-4BF0-94B2-825C14AD7E14}" xr6:coauthVersionLast="47" xr6:coauthVersionMax="47" xr10:uidLastSave="{77E22815-E1B6-45D2-928C-7358C4C1DAB5}"/>
  <bookViews>
    <workbookView xWindow="-110" yWindow="-110" windowWidth="19420" windowHeight="11020" tabRatio="918" xr2:uid="{3D28B647-7489-4AB4-8262-0E5BEA6E3F4F}"/>
  </bookViews>
  <sheets>
    <sheet name="①トリセツ" sheetId="1" r:id="rId1"/>
    <sheet name="②登録" sheetId="2" r:id="rId2"/>
    <sheet name="③女子入力" sheetId="3" r:id="rId3"/>
    <sheet name="④女運営個S" sheetId="5" r:id="rId4"/>
    <sheet name="⑤女運営個D" sheetId="6" r:id="rId5"/>
    <sheet name="⑥女集計個S" sheetId="9" r:id="rId6"/>
    <sheet name="⑦女集計個D" sheetId="10" r:id="rId7"/>
  </sheets>
  <definedNames>
    <definedName name="_xlnm.Print_Area" localSheetId="0">①トリセツ!$A$1:$A$35</definedName>
    <definedName name="_xlnm.Print_Area" localSheetId="2">③女子入力!$A$1:$K$34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3" i="3" l="1"/>
  <c r="E13" i="3"/>
  <c r="G3" i="9" l="1"/>
  <c r="F3" i="9"/>
  <c r="J15" i="3"/>
  <c r="I15" i="3"/>
  <c r="H15" i="3"/>
  <c r="G15" i="3"/>
  <c r="F15" i="3"/>
  <c r="E15" i="3"/>
  <c r="D15" i="3"/>
  <c r="G6" i="10"/>
  <c r="G5" i="10"/>
  <c r="G4" i="10"/>
  <c r="G3" i="10"/>
  <c r="F6" i="10"/>
  <c r="F5" i="10"/>
  <c r="F4" i="10"/>
  <c r="F3" i="10"/>
  <c r="D22" i="3"/>
  <c r="E22" i="3"/>
  <c r="F22" i="3"/>
  <c r="G22" i="3"/>
  <c r="H22" i="3"/>
  <c r="I22" i="3"/>
  <c r="J22" i="3"/>
  <c r="D23" i="3"/>
  <c r="E23" i="3"/>
  <c r="F23" i="3"/>
  <c r="G23" i="3"/>
  <c r="H23" i="3"/>
  <c r="I23" i="3"/>
  <c r="J23" i="3"/>
  <c r="D24" i="3"/>
  <c r="E24" i="3"/>
  <c r="F24" i="3"/>
  <c r="G24" i="3"/>
  <c r="H24" i="3"/>
  <c r="I24" i="3"/>
  <c r="J24" i="3"/>
  <c r="D25" i="3"/>
  <c r="E25" i="3"/>
  <c r="F25" i="3"/>
  <c r="G25" i="3"/>
  <c r="H25" i="3"/>
  <c r="I25" i="3"/>
  <c r="J25" i="3"/>
  <c r="E20" i="3"/>
  <c r="F20" i="3"/>
  <c r="E21" i="3"/>
  <c r="F21" i="3"/>
  <c r="G2" i="10"/>
  <c r="F2" i="10"/>
  <c r="G1" i="10"/>
  <c r="F1" i="10"/>
  <c r="G2" i="9"/>
  <c r="F2" i="9"/>
  <c r="G1" i="9"/>
  <c r="F1" i="9"/>
  <c r="C5" i="3"/>
  <c r="B3" i="9" s="1"/>
  <c r="C3" i="9" s="1"/>
  <c r="D21" i="3"/>
  <c r="G21" i="3"/>
  <c r="H21" i="3"/>
  <c r="I21" i="3"/>
  <c r="J21" i="3"/>
  <c r="J20" i="3"/>
  <c r="I20" i="3"/>
  <c r="H20" i="3"/>
  <c r="G20" i="3"/>
  <c r="D20" i="3"/>
  <c r="D14" i="3"/>
  <c r="E14" i="3"/>
  <c r="F14" i="3"/>
  <c r="G14" i="3"/>
  <c r="H14" i="3"/>
  <c r="I14" i="3"/>
  <c r="J14" i="3"/>
  <c r="J13" i="3"/>
  <c r="I13" i="3"/>
  <c r="H13" i="3"/>
  <c r="G13" i="3"/>
  <c r="F13" i="3"/>
  <c r="C6" i="3"/>
  <c r="A3" i="10" s="1"/>
  <c r="B1" i="5" l="1"/>
  <c r="B1" i="6"/>
  <c r="C1" i="6"/>
  <c r="B2" i="5"/>
  <c r="B3" i="5"/>
  <c r="B2" i="6"/>
  <c r="C2" i="6"/>
  <c r="B3" i="6"/>
  <c r="C3" i="6"/>
  <c r="E3" i="9"/>
  <c r="D3" i="9"/>
  <c r="C3" i="5"/>
  <c r="C2" i="5"/>
  <c r="E4" i="10"/>
  <c r="D3" i="10"/>
  <c r="E6" i="10"/>
  <c r="D5" i="10"/>
  <c r="D4" i="10"/>
  <c r="D6" i="10"/>
  <c r="E3" i="10"/>
  <c r="E5" i="10"/>
  <c r="C1" i="5"/>
  <c r="D1" i="6"/>
  <c r="E1" i="6"/>
  <c r="E3" i="6"/>
  <c r="D3" i="6"/>
  <c r="E2" i="6"/>
  <c r="D2" i="6"/>
  <c r="A1" i="9"/>
  <c r="A2" i="9"/>
  <c r="A6" i="10"/>
  <c r="A3" i="9"/>
  <c r="A4" i="10"/>
  <c r="A5" i="10"/>
  <c r="A1" i="10"/>
  <c r="A2" i="10"/>
  <c r="B5" i="10"/>
  <c r="C5" i="10" s="1"/>
  <c r="B1" i="9"/>
  <c r="C1" i="9" s="1"/>
  <c r="B1" i="10"/>
  <c r="C1" i="10" s="1"/>
  <c r="B4" i="10"/>
  <c r="C4" i="10" s="1"/>
  <c r="B2" i="10"/>
  <c r="C2" i="10" s="1"/>
  <c r="B2" i="9"/>
  <c r="C2" i="9" s="1"/>
  <c r="B3" i="10"/>
  <c r="C3" i="10" s="1"/>
  <c r="B6" i="10"/>
  <c r="C6" i="10" s="1"/>
  <c r="E1" i="9"/>
  <c r="D1" i="10"/>
  <c r="D1" i="9"/>
  <c r="E1" i="10"/>
  <c r="D2" i="10"/>
  <c r="E2" i="10"/>
  <c r="E2" i="9"/>
  <c r="D2" i="9"/>
</calcChain>
</file>

<file path=xl/sharedStrings.xml><?xml version="1.0" encoding="utf-8"?>
<sst xmlns="http://schemas.openxmlformats.org/spreadsheetml/2006/main" count="555" uniqueCount="516">
  <si>
    <t>No</t>
    <phoneticPr fontId="3"/>
  </si>
  <si>
    <t>協会登録番号</t>
    <rPh sb="0" eb="6">
      <t>キョウカイトウロクバンゴウ</t>
    </rPh>
    <phoneticPr fontId="3"/>
  </si>
  <si>
    <t>姓</t>
    <rPh sb="0" eb="1">
      <t>セイ</t>
    </rPh>
    <phoneticPr fontId="3"/>
  </si>
  <si>
    <t>名</t>
    <rPh sb="0" eb="1">
      <t>メイ</t>
    </rPh>
    <phoneticPr fontId="3"/>
  </si>
  <si>
    <t>姓カナ</t>
    <rPh sb="0" eb="1">
      <t>セイ</t>
    </rPh>
    <phoneticPr fontId="3"/>
  </si>
  <si>
    <t>名カナ</t>
    <rPh sb="0" eb="1">
      <t>メイ</t>
    </rPh>
    <phoneticPr fontId="3"/>
  </si>
  <si>
    <t>性別</t>
    <rPh sb="0" eb="2">
      <t>セイベツ</t>
    </rPh>
    <phoneticPr fontId="3"/>
  </si>
  <si>
    <t>生年月日</t>
    <rPh sb="0" eb="4">
      <t>セイネンガッピ</t>
    </rPh>
    <phoneticPr fontId="3"/>
  </si>
  <si>
    <t>日本バドミントン協会　登録情報</t>
    <rPh sb="0" eb="2">
      <t>ニホン</t>
    </rPh>
    <rPh sb="8" eb="10">
      <t>キョウカイ</t>
    </rPh>
    <rPh sb="11" eb="13">
      <t>トウロク</t>
    </rPh>
    <rPh sb="13" eb="15">
      <t>ジョウホウ</t>
    </rPh>
    <phoneticPr fontId="3"/>
  </si>
  <si>
    <r>
      <rPr>
        <sz val="11"/>
        <color theme="1"/>
        <rFont val="游ゴシック"/>
        <family val="2"/>
        <charset val="128"/>
      </rPr>
      <t>↓</t>
    </r>
    <r>
      <rPr>
        <sz val="11"/>
        <color theme="1"/>
        <rFont val="游ゴシック"/>
        <family val="2"/>
        <charset val="128"/>
        <scheme val="minor"/>
      </rPr>
      <t xml:space="preserve"> 顧問名簿のチーム名から末文字の“中”だけ消す</t>
    </r>
    <rPh sb="2" eb="6">
      <t>コモンメイボ</t>
    </rPh>
    <rPh sb="10" eb="11">
      <t>メイ</t>
    </rPh>
    <rPh sb="13" eb="16">
      <t>マツモジ</t>
    </rPh>
    <rPh sb="18" eb="19">
      <t>チュウ</t>
    </rPh>
    <rPh sb="22" eb="23">
      <t>ケ</t>
    </rPh>
    <phoneticPr fontId="3"/>
  </si>
  <si>
    <t>鶴見</t>
    <rPh sb="0" eb="2">
      <t>ツルミ</t>
    </rPh>
    <phoneticPr fontId="3"/>
  </si>
  <si>
    <t>=IF(RIGHT(N5,1)="中", LEFT(N5,LEN(N5)-1),N5)</t>
    <phoneticPr fontId="3"/>
  </si>
  <si>
    <t>神奈川</t>
    <rPh sb="0" eb="3">
      <t>カナガワ</t>
    </rPh>
    <phoneticPr fontId="3"/>
  </si>
  <si>
    <t>市場</t>
  </si>
  <si>
    <t>西</t>
    <rPh sb="0" eb="1">
      <t>ニシ</t>
    </rPh>
    <phoneticPr fontId="3"/>
  </si>
  <si>
    <t>寛政</t>
  </si>
  <si>
    <t>中</t>
    <rPh sb="0" eb="1">
      <t>ナカ</t>
    </rPh>
    <phoneticPr fontId="3"/>
  </si>
  <si>
    <t>末吉</t>
  </si>
  <si>
    <t>南</t>
    <rPh sb="0" eb="1">
      <t>ミナミ</t>
    </rPh>
    <phoneticPr fontId="3"/>
  </si>
  <si>
    <t>聖ヨゼフ学園</t>
  </si>
  <si>
    <t>保土ケ谷</t>
    <rPh sb="0" eb="4">
      <t>ホドガヤ</t>
    </rPh>
    <phoneticPr fontId="3"/>
  </si>
  <si>
    <t>旭</t>
    <rPh sb="0" eb="1">
      <t>アサヒ</t>
    </rPh>
    <phoneticPr fontId="3"/>
  </si>
  <si>
    <t>鶴見</t>
  </si>
  <si>
    <t>泉</t>
    <rPh sb="0" eb="1">
      <t>イズミ</t>
    </rPh>
    <phoneticPr fontId="3"/>
  </si>
  <si>
    <t>鶴見大学附属</t>
  </si>
  <si>
    <t>瀬谷</t>
    <rPh sb="0" eb="2">
      <t>セヤ</t>
    </rPh>
    <phoneticPr fontId="3"/>
  </si>
  <si>
    <t>寺尾</t>
  </si>
  <si>
    <t>港南</t>
    <rPh sb="0" eb="2">
      <t>コウナン</t>
    </rPh>
    <phoneticPr fontId="3"/>
  </si>
  <si>
    <t>矢向</t>
  </si>
  <si>
    <t>磯子</t>
    <rPh sb="0" eb="2">
      <t>イソゴ</t>
    </rPh>
    <phoneticPr fontId="3"/>
  </si>
  <si>
    <t>金沢</t>
    <rPh sb="0" eb="2">
      <t>カナザワ</t>
    </rPh>
    <phoneticPr fontId="3"/>
  </si>
  <si>
    <t>浅野</t>
  </si>
  <si>
    <t>戸塚</t>
    <rPh sb="0" eb="2">
      <t>トツカ</t>
    </rPh>
    <phoneticPr fontId="3"/>
  </si>
  <si>
    <t>浦島丘</t>
  </si>
  <si>
    <t>栄</t>
    <rPh sb="0" eb="1">
      <t>サカエ</t>
    </rPh>
    <phoneticPr fontId="3"/>
  </si>
  <si>
    <t>神奈川</t>
  </si>
  <si>
    <t>港北</t>
    <rPh sb="0" eb="2">
      <t>コウホク</t>
    </rPh>
    <phoneticPr fontId="3"/>
  </si>
  <si>
    <t>神奈川学園</t>
  </si>
  <si>
    <t>都筑</t>
    <rPh sb="0" eb="2">
      <t>ツヅキ</t>
    </rPh>
    <phoneticPr fontId="3"/>
  </si>
  <si>
    <t>栗田谷</t>
  </si>
  <si>
    <t>緑</t>
    <rPh sb="0" eb="1">
      <t>ミドリ</t>
    </rPh>
    <phoneticPr fontId="3"/>
  </si>
  <si>
    <t>菅田</t>
  </si>
  <si>
    <t>青葉</t>
    <rPh sb="0" eb="2">
      <t>アオバ</t>
    </rPh>
    <phoneticPr fontId="3"/>
  </si>
  <si>
    <t>捜真女学校</t>
  </si>
  <si>
    <t>錦台</t>
  </si>
  <si>
    <t>松本</t>
  </si>
  <si>
    <t>横浜創英</t>
  </si>
  <si>
    <t>六角橋</t>
  </si>
  <si>
    <t>岩井原</t>
  </si>
  <si>
    <t>老松</t>
  </si>
  <si>
    <t>軽井沢</t>
  </si>
  <si>
    <t>西</t>
  </si>
  <si>
    <t>聖光学院</t>
  </si>
  <si>
    <t>本牧</t>
  </si>
  <si>
    <t>横浜共立学園</t>
  </si>
  <si>
    <t>横浜女学院</t>
  </si>
  <si>
    <t>青山学院横浜英和</t>
  </si>
  <si>
    <t>関東学院</t>
  </si>
  <si>
    <t>共進</t>
  </si>
  <si>
    <t>永田</t>
  </si>
  <si>
    <t>平楽</t>
  </si>
  <si>
    <t>南が丘</t>
  </si>
  <si>
    <t>新井</t>
  </si>
  <si>
    <t>上菅田</t>
  </si>
  <si>
    <t>境木</t>
  </si>
  <si>
    <t>橘</t>
  </si>
  <si>
    <t>西谷</t>
  </si>
  <si>
    <t>宮田</t>
  </si>
  <si>
    <t>旭</t>
  </si>
  <si>
    <t>今宿</t>
  </si>
  <si>
    <t>希望が丘</t>
  </si>
  <si>
    <t>鶴ケ峯</t>
  </si>
  <si>
    <t>本宿</t>
  </si>
  <si>
    <t>南希望が丘</t>
  </si>
  <si>
    <t>横浜白山</t>
  </si>
  <si>
    <t>横浜富士見丘学園</t>
  </si>
  <si>
    <t>若葉台</t>
  </si>
  <si>
    <t>泉が丘</t>
  </si>
  <si>
    <t>汲沢</t>
  </si>
  <si>
    <t>中田</t>
  </si>
  <si>
    <t>中和田</t>
  </si>
  <si>
    <t>領家</t>
  </si>
  <si>
    <t>ＳＫＲ</t>
  </si>
  <si>
    <t>東野</t>
  </si>
  <si>
    <t>下瀬谷</t>
  </si>
  <si>
    <t>瀬谷</t>
  </si>
  <si>
    <t>原</t>
  </si>
  <si>
    <t>南瀬谷</t>
  </si>
  <si>
    <t>上永谷</t>
  </si>
  <si>
    <t>笹下</t>
  </si>
  <si>
    <t>芹が谷</t>
  </si>
  <si>
    <t>東永谷</t>
  </si>
  <si>
    <t>日限山</t>
  </si>
  <si>
    <t>日野南</t>
  </si>
  <si>
    <t>丸山台</t>
  </si>
  <si>
    <t>南高等学校附属</t>
  </si>
  <si>
    <t>岡村</t>
  </si>
  <si>
    <t>汐見台</t>
  </si>
  <si>
    <t>根岸</t>
  </si>
  <si>
    <t>能見台ジュニア</t>
  </si>
  <si>
    <t>浜</t>
  </si>
  <si>
    <t>森</t>
  </si>
  <si>
    <t>洋光台第一</t>
  </si>
  <si>
    <t>金沢</t>
  </si>
  <si>
    <t>釜利谷</t>
  </si>
  <si>
    <t>関東学院六浦</t>
  </si>
  <si>
    <t>大道</t>
  </si>
  <si>
    <t>並木</t>
  </si>
  <si>
    <t>秋葉</t>
  </si>
  <si>
    <t>大正</t>
  </si>
  <si>
    <t>戸塚</t>
  </si>
  <si>
    <t>豊田</t>
  </si>
  <si>
    <t>名瀬</t>
  </si>
  <si>
    <t>平戸</t>
  </si>
  <si>
    <t>深谷</t>
  </si>
  <si>
    <t>南戸塚</t>
  </si>
  <si>
    <t>飯島</t>
  </si>
  <si>
    <t>桂台</t>
  </si>
  <si>
    <t>上郷</t>
  </si>
  <si>
    <t>本郷</t>
  </si>
  <si>
    <t>山手学院</t>
  </si>
  <si>
    <t>大綱</t>
  </si>
  <si>
    <t>慶應義塾普通部</t>
  </si>
  <si>
    <t>篠原</t>
  </si>
  <si>
    <t>城郷</t>
  </si>
  <si>
    <t>高田</t>
  </si>
  <si>
    <t>新羽</t>
  </si>
  <si>
    <t>日本大学</t>
  </si>
  <si>
    <t>日吉台</t>
  </si>
  <si>
    <t>日吉台西</t>
  </si>
  <si>
    <t>武相</t>
  </si>
  <si>
    <t>鴨居</t>
  </si>
  <si>
    <t>田奈</t>
  </si>
  <si>
    <t>十日市場</t>
  </si>
  <si>
    <t>中山</t>
  </si>
  <si>
    <t>東鴨居</t>
  </si>
  <si>
    <t>森村学園</t>
  </si>
  <si>
    <t>横浜翠陵</t>
  </si>
  <si>
    <t>青葉台</t>
  </si>
  <si>
    <t>あかね台</t>
  </si>
  <si>
    <t>あざみ野</t>
  </si>
  <si>
    <t>市ケ尾</t>
  </si>
  <si>
    <t>鴨志田</t>
  </si>
  <si>
    <t>奈良</t>
  </si>
  <si>
    <t>もえぎ野</t>
  </si>
  <si>
    <t>山内</t>
  </si>
  <si>
    <t>Ｒ・A・Ｃバドミントンクラブ</t>
  </si>
  <si>
    <t>荏田南</t>
  </si>
  <si>
    <t>サレジオ学院</t>
  </si>
  <si>
    <t>茅ケ崎</t>
  </si>
  <si>
    <t>中央大学
附属横浜</t>
  </si>
  <si>
    <t>都田</t>
  </si>
  <si>
    <t>都筑Primrose Jr.</t>
  </si>
  <si>
    <t>中川</t>
  </si>
  <si>
    <t>中川西</t>
  </si>
  <si>
    <t>早渕</t>
  </si>
  <si>
    <t>東山田</t>
  </si>
  <si>
    <t>チーム名</t>
    <rPh sb="3" eb="4">
      <t>メイ</t>
    </rPh>
    <phoneticPr fontId="3"/>
  </si>
  <si>
    <t>チーム名：</t>
    <rPh sb="3" eb="4">
      <t>メイ</t>
    </rPh>
    <phoneticPr fontId="3"/>
  </si>
  <si>
    <t>所属区：</t>
    <rPh sb="0" eb="3">
      <t>ショゾクク</t>
    </rPh>
    <phoneticPr fontId="3"/>
  </si>
  <si>
    <t>大会参加の申込は、HPでの電子ファイル提出をしていただきます。</t>
    <rPh sb="0" eb="2">
      <t>タイカイ</t>
    </rPh>
    <rPh sb="2" eb="4">
      <t>サンカ</t>
    </rPh>
    <rPh sb="5" eb="7">
      <t>モウシコミ</t>
    </rPh>
    <rPh sb="13" eb="15">
      <t>デンシ</t>
    </rPh>
    <rPh sb="19" eb="21">
      <t>テイシュツ</t>
    </rPh>
    <phoneticPr fontId="3"/>
  </si>
  <si>
    <r>
      <t>以下の手順に従ってご提出をお願いします。</t>
    </r>
    <r>
      <rPr>
        <b/>
        <sz val="11"/>
        <color theme="1"/>
        <rFont val="游ゴシック"/>
        <family val="3"/>
        <charset val="128"/>
        <scheme val="minor"/>
      </rPr>
      <t>ファイルは、男女で分かれています。</t>
    </r>
    <rPh sb="0" eb="2">
      <t>イカ</t>
    </rPh>
    <rPh sb="3" eb="5">
      <t>テジュン</t>
    </rPh>
    <rPh sb="6" eb="7">
      <t>シタガ</t>
    </rPh>
    <rPh sb="10" eb="12">
      <t>テイシュツ</t>
    </rPh>
    <rPh sb="14" eb="15">
      <t>ネガ</t>
    </rPh>
    <rPh sb="26" eb="28">
      <t>ダンジョ</t>
    </rPh>
    <rPh sb="29" eb="30">
      <t>ワ</t>
    </rPh>
    <phoneticPr fontId="3"/>
  </si>
  <si>
    <t>１．横浜市中体連バドミントン専門部のHPより、申込用ファイルをダウンロードします。</t>
    <rPh sb="2" eb="5">
      <t>ヨコハマシ</t>
    </rPh>
    <rPh sb="5" eb="8">
      <t>チュウタイレン</t>
    </rPh>
    <rPh sb="14" eb="17">
      <t>センモンブ</t>
    </rPh>
    <rPh sb="23" eb="26">
      <t>モウシコミヨウ</t>
    </rPh>
    <phoneticPr fontId="3"/>
  </si>
  <si>
    <r>
      <t xml:space="preserve">ホームページアドレス： </t>
    </r>
    <r>
      <rPr>
        <sz val="14"/>
        <color theme="1"/>
        <rFont val="游ゴシック"/>
        <family val="3"/>
        <charset val="128"/>
        <scheme val="minor"/>
      </rPr>
      <t>https://yokohama-chutairen.asfsite.jp/badminton/</t>
    </r>
    <phoneticPr fontId="3"/>
  </si>
  <si>
    <t>２．日本バドミントン協会のHPより、協会登録選手の情報を書き出したExcelファイルを用意します。</t>
    <rPh sb="2" eb="4">
      <t>ニホン</t>
    </rPh>
    <rPh sb="10" eb="12">
      <t>キョウカイ</t>
    </rPh>
    <rPh sb="18" eb="22">
      <t>キョウカイトウロク</t>
    </rPh>
    <rPh sb="22" eb="24">
      <t>センシュ</t>
    </rPh>
    <rPh sb="25" eb="27">
      <t>ジョウホウ</t>
    </rPh>
    <rPh sb="28" eb="29">
      <t>カ</t>
    </rPh>
    <rPh sb="30" eb="31">
      <t>ダ</t>
    </rPh>
    <rPh sb="43" eb="45">
      <t>ヨウイ</t>
    </rPh>
    <phoneticPr fontId="3"/>
  </si>
  <si>
    <t>ホームページアドレス： https://members.badminton.or.jp/nbarv/KNLOGIN.ffc</t>
    <phoneticPr fontId="3"/>
  </si>
  <si>
    <t>※１．団体管理者でログイン → データ出力 → 必要な出力項目にチェックを入れる → CSV出力（ページ最下部）</t>
    <rPh sb="3" eb="8">
      <t>ダンタイカンリシャ</t>
    </rPh>
    <rPh sb="19" eb="21">
      <t>シュツリョク</t>
    </rPh>
    <rPh sb="24" eb="26">
      <t>ヒツヨウ</t>
    </rPh>
    <rPh sb="27" eb="29">
      <t>シュツリョク</t>
    </rPh>
    <rPh sb="29" eb="31">
      <t>コウモク</t>
    </rPh>
    <rPh sb="37" eb="38">
      <t>イ</t>
    </rPh>
    <rPh sb="46" eb="48">
      <t>シュツリョク</t>
    </rPh>
    <rPh sb="52" eb="55">
      <t>サイカブ</t>
    </rPh>
    <phoneticPr fontId="3"/>
  </si>
  <si>
    <t>※２．必要な出力項目は【基本情報】の中の【会員番号】【氏名（姓）】【氏名（名）】</t>
    <rPh sb="3" eb="5">
      <t>ヒツヨウ</t>
    </rPh>
    <rPh sb="6" eb="10">
      <t>シュツリョクコウモク</t>
    </rPh>
    <rPh sb="12" eb="16">
      <t>キホンジョウホウ</t>
    </rPh>
    <rPh sb="18" eb="19">
      <t>ナカ</t>
    </rPh>
    <rPh sb="21" eb="25">
      <t>カイインバンゴウ</t>
    </rPh>
    <rPh sb="27" eb="29">
      <t>シメイ</t>
    </rPh>
    <rPh sb="30" eb="31">
      <t>セイ</t>
    </rPh>
    <rPh sb="34" eb="36">
      <t>シメイ</t>
    </rPh>
    <rPh sb="37" eb="38">
      <t>ナ</t>
    </rPh>
    <phoneticPr fontId="3"/>
  </si>
  <si>
    <t>　　　　　　　　　　　　　　　　　　　　【氏名（フリガナ）（姓）】【氏名（フリガナ）（名）】</t>
    <rPh sb="21" eb="23">
      <t>シメイ</t>
    </rPh>
    <rPh sb="30" eb="31">
      <t>セイ</t>
    </rPh>
    <rPh sb="34" eb="36">
      <t>シメイ</t>
    </rPh>
    <rPh sb="43" eb="44">
      <t>メイ</t>
    </rPh>
    <phoneticPr fontId="3"/>
  </si>
  <si>
    <t>　　　　　　　　　　　　　　　　　　　　【性別区分名】【生年月日】</t>
    <rPh sb="21" eb="23">
      <t>セイベツ</t>
    </rPh>
    <rPh sb="23" eb="25">
      <t>クブン</t>
    </rPh>
    <rPh sb="25" eb="26">
      <t>メイ</t>
    </rPh>
    <rPh sb="28" eb="32">
      <t>セイネンガッピ</t>
    </rPh>
    <phoneticPr fontId="3"/>
  </si>
  <si>
    <t>※３．必要以外の項目にチェックを入れるとそのまま貼り付けができなくなります。</t>
    <rPh sb="3" eb="7">
      <t>ヒツヨウイガイ</t>
    </rPh>
    <rPh sb="8" eb="10">
      <t>コウモク</t>
    </rPh>
    <rPh sb="16" eb="17">
      <t>イ</t>
    </rPh>
    <rPh sb="24" eb="25">
      <t>ハ</t>
    </rPh>
    <rPh sb="26" eb="27">
      <t>ツ</t>
    </rPh>
    <phoneticPr fontId="3"/>
  </si>
  <si>
    <t>４．それぞれのタブ(シート)の内容は以下の通りです。</t>
    <rPh sb="15" eb="17">
      <t>ナイヨウ</t>
    </rPh>
    <rPh sb="18" eb="20">
      <t>イカ</t>
    </rPh>
    <rPh sb="21" eb="22">
      <t>トオ</t>
    </rPh>
    <phoneticPr fontId="1"/>
  </si>
  <si>
    <t>　　② 用意したエクセルデータ（日バHP）のデータを貼り付け、学校名、所属区を選択します。</t>
    <rPh sb="4" eb="6">
      <t>ヨウイ</t>
    </rPh>
    <rPh sb="16" eb="17">
      <t>ニチ</t>
    </rPh>
    <rPh sb="26" eb="27">
      <t>ハ</t>
    </rPh>
    <rPh sb="28" eb="29">
      <t>ツ</t>
    </rPh>
    <rPh sb="31" eb="34">
      <t>ガッコウメイ</t>
    </rPh>
    <rPh sb="35" eb="38">
      <t>ショゾクク</t>
    </rPh>
    <rPh sb="39" eb="41">
      <t>センタク</t>
    </rPh>
    <phoneticPr fontId="1"/>
  </si>
  <si>
    <t>〒</t>
    <phoneticPr fontId="3"/>
  </si>
  <si>
    <t>No.</t>
    <phoneticPr fontId="3"/>
  </si>
  <si>
    <t>学年</t>
    <rPh sb="0" eb="2">
      <t>ガクネン</t>
    </rPh>
    <phoneticPr fontId="3"/>
  </si>
  <si>
    <r>
      <t xml:space="preserve">生年月日
</t>
    </r>
    <r>
      <rPr>
        <sz val="8"/>
        <color theme="1"/>
        <rFont val="游ゴシック"/>
        <family val="3"/>
        <charset val="128"/>
        <scheme val="minor"/>
      </rPr>
      <t>yyyy/mm/dd</t>
    </r>
    <rPh sb="0" eb="4">
      <t>セイネンガッピ</t>
    </rPh>
    <phoneticPr fontId="3"/>
  </si>
  <si>
    <t>チーム内順位</t>
    <rPh sb="3" eb="6">
      <t>ナイジュンイ</t>
    </rPh>
    <phoneticPr fontId="3"/>
  </si>
  <si>
    <t>１位</t>
    <rPh sb="1" eb="2">
      <t>イ</t>
    </rPh>
    <phoneticPr fontId="3"/>
  </si>
  <si>
    <t>申込期日</t>
    <rPh sb="0" eb="2">
      <t>モウシコミ</t>
    </rPh>
    <rPh sb="2" eb="4">
      <t>キジツ</t>
    </rPh>
    <phoneticPr fontId="3"/>
  </si>
  <si>
    <t>令和８年</t>
    <rPh sb="0" eb="2">
      <t>レイワ</t>
    </rPh>
    <rPh sb="3" eb="4">
      <t>ネン</t>
    </rPh>
    <phoneticPr fontId="3"/>
  </si>
  <si>
    <t>月</t>
    <rPh sb="0" eb="1">
      <t>ガツ</t>
    </rPh>
    <phoneticPr fontId="3"/>
  </si>
  <si>
    <t>日</t>
    <rPh sb="0" eb="1">
      <t>ニチ</t>
    </rPh>
    <phoneticPr fontId="3"/>
  </si>
  <si>
    <t>学校長</t>
    <rPh sb="0" eb="3">
      <t>ガッコウチョウ</t>
    </rPh>
    <phoneticPr fontId="3"/>
  </si>
  <si>
    <t>申込責任者</t>
    <rPh sb="0" eb="2">
      <t>モウシコミ</t>
    </rPh>
    <rPh sb="2" eb="5">
      <t>セキニンシャ</t>
    </rPh>
    <phoneticPr fontId="3"/>
  </si>
  <si>
    <t>※ 選手名は、②登録のNo.を入力してください。</t>
    <rPh sb="2" eb="5">
      <t>センシュメイ</t>
    </rPh>
    <rPh sb="8" eb="10">
      <t>トウロク</t>
    </rPh>
    <rPh sb="15" eb="17">
      <t>ニュウリョク</t>
    </rPh>
    <phoneticPr fontId="3"/>
  </si>
  <si>
    <t>神奈川県横浜市</t>
    <rPh sb="0" eb="4">
      <t>カナガワケン</t>
    </rPh>
    <rPh sb="4" eb="7">
      <t>ヨコハマシ</t>
    </rPh>
    <phoneticPr fontId="3"/>
  </si>
  <si>
    <t>チーム
所在地</t>
    <rPh sb="4" eb="7">
      <t>ショザイチ</t>
    </rPh>
    <phoneticPr fontId="3"/>
  </si>
  <si>
    <t>所属区</t>
    <rPh sb="0" eb="3">
      <t>ショゾクク</t>
    </rPh>
    <phoneticPr fontId="3"/>
  </si>
  <si>
    <t>区</t>
    <rPh sb="0" eb="1">
      <t>ク</t>
    </rPh>
    <phoneticPr fontId="3"/>
  </si>
  <si>
    <t>参加申込書</t>
    <rPh sb="0" eb="4">
      <t>サンカモウシコミ</t>
    </rPh>
    <rPh sb="4" eb="5">
      <t>ショ</t>
    </rPh>
    <phoneticPr fontId="3"/>
  </si>
  <si>
    <t>　　③ 出場選手のデータを登録のシートのNo.の番号で入力します。　
　　　学校住所、監督名、コーチ名、申込責任者、校長、学年などもここで入力します。</t>
    <rPh sb="4" eb="6">
      <t>シュツジョウ</t>
    </rPh>
    <rPh sb="6" eb="8">
      <t>センシュ</t>
    </rPh>
    <rPh sb="13" eb="15">
      <t>トウロク</t>
    </rPh>
    <rPh sb="24" eb="26">
      <t>バンゴウ</t>
    </rPh>
    <rPh sb="27" eb="29">
      <t>ニュウリョク</t>
    </rPh>
    <rPh sb="38" eb="40">
      <t>ガッコウ</t>
    </rPh>
    <rPh sb="40" eb="42">
      <t>ジュウショ</t>
    </rPh>
    <rPh sb="43" eb="45">
      <t>カントク</t>
    </rPh>
    <rPh sb="45" eb="46">
      <t>メイ</t>
    </rPh>
    <rPh sb="50" eb="51">
      <t>メイ</t>
    </rPh>
    <rPh sb="52" eb="54">
      <t>モウシコミ</t>
    </rPh>
    <rPh sb="54" eb="57">
      <t>セキニンシャ</t>
    </rPh>
    <rPh sb="58" eb="60">
      <t>コウチョウ</t>
    </rPh>
    <rPh sb="61" eb="63">
      <t>ガクネン</t>
    </rPh>
    <rPh sb="69" eb="71">
      <t>ニュウリョク</t>
    </rPh>
    <phoneticPr fontId="1"/>
  </si>
  <si>
    <t>　 必要があれば、この用紙を印刷してご使用ください。</t>
    <rPh sb="2" eb="4">
      <t>ヒツヨウ</t>
    </rPh>
    <rPh sb="11" eb="13">
      <t>ヨウシ</t>
    </rPh>
    <rPh sb="14" eb="16">
      <t>インサツ</t>
    </rPh>
    <rPh sb="19" eb="21">
      <t>シヨウ</t>
    </rPh>
    <phoneticPr fontId="3"/>
  </si>
  <si>
    <t>申込（入力・提出）取り扱い説明書</t>
    <phoneticPr fontId="3"/>
  </si>
  <si>
    <t xml:space="preserve"> </t>
    <phoneticPr fontId="3"/>
  </si>
  <si>
    <r>
      <t>作業1　②のタブにあるシートに「日本バドミントン協会」への登録のデータを貼り付け
作業2　選手名簿についた選手の番号を③に入力の「No.」の位置に入力
作業3　提出（電子メールで送付してください。送付前に必ず管理職に確認をしてください。）
※ 提出ファイル名は【○○○】の中の○を消して、②で選択した</t>
    </r>
    <r>
      <rPr>
        <b/>
        <sz val="11"/>
        <color theme="1"/>
        <rFont val="游ゴシック"/>
        <family val="3"/>
        <charset val="128"/>
        <scheme val="minor"/>
      </rPr>
      <t>チーム名</t>
    </r>
    <r>
      <rPr>
        <sz val="11"/>
        <color theme="1"/>
        <rFont val="游ゴシック"/>
        <family val="2"/>
        <charset val="128"/>
        <scheme val="minor"/>
      </rPr>
      <t>を入力してください</t>
    </r>
    <rPh sb="0" eb="2">
      <t>サギョウ</t>
    </rPh>
    <rPh sb="16" eb="18">
      <t>ニホン</t>
    </rPh>
    <rPh sb="24" eb="26">
      <t>キョウカイ</t>
    </rPh>
    <rPh sb="29" eb="31">
      <t>トウロク</t>
    </rPh>
    <rPh sb="36" eb="37">
      <t>ハ</t>
    </rPh>
    <rPh sb="38" eb="39">
      <t>ツ</t>
    </rPh>
    <rPh sb="41" eb="43">
      <t>サギョウ</t>
    </rPh>
    <rPh sb="45" eb="47">
      <t>センシュ</t>
    </rPh>
    <rPh sb="47" eb="49">
      <t>メイボ</t>
    </rPh>
    <rPh sb="53" eb="55">
      <t>センシュ</t>
    </rPh>
    <rPh sb="56" eb="58">
      <t>バンゴウ</t>
    </rPh>
    <rPh sb="61" eb="63">
      <t>ニュウリョク</t>
    </rPh>
    <rPh sb="70" eb="72">
      <t>イチ</t>
    </rPh>
    <rPh sb="73" eb="75">
      <t>ニュウリョク</t>
    </rPh>
    <rPh sb="76" eb="78">
      <t>サギョウ</t>
    </rPh>
    <rPh sb="80" eb="82">
      <t>テイシュツ</t>
    </rPh>
    <rPh sb="83" eb="85">
      <t>デンシ</t>
    </rPh>
    <rPh sb="89" eb="91">
      <t>ソウフ</t>
    </rPh>
    <rPh sb="98" eb="101">
      <t>ソウフマエ</t>
    </rPh>
    <rPh sb="102" eb="103">
      <t>カナラ</t>
    </rPh>
    <rPh sb="104" eb="107">
      <t>カンリショク</t>
    </rPh>
    <rPh sb="108" eb="110">
      <t>カクニン</t>
    </rPh>
    <rPh sb="122" eb="124">
      <t>テイシュツ</t>
    </rPh>
    <rPh sb="128" eb="129">
      <t>メイ</t>
    </rPh>
    <rPh sb="136" eb="137">
      <t>ナカ</t>
    </rPh>
    <rPh sb="140" eb="141">
      <t>ケ</t>
    </rPh>
    <rPh sb="146" eb="148">
      <t>センタク</t>
    </rPh>
    <rPh sb="153" eb="154">
      <t>メイ</t>
    </rPh>
    <rPh sb="155" eb="157">
      <t>ニュウリョク</t>
    </rPh>
    <phoneticPr fontId="1"/>
  </si>
  <si>
    <t>イチバ</t>
    <phoneticPr fontId="3"/>
  </si>
  <si>
    <t>カンセイ</t>
    <phoneticPr fontId="3"/>
  </si>
  <si>
    <t>スエヨシ</t>
    <phoneticPr fontId="3"/>
  </si>
  <si>
    <t>セイヨゼフガクエン</t>
    <phoneticPr fontId="3"/>
  </si>
  <si>
    <t>ツルミジュニアバドミントンクラブ</t>
    <phoneticPr fontId="3"/>
  </si>
  <si>
    <t>ツルミ</t>
    <phoneticPr fontId="3"/>
  </si>
  <si>
    <t>ツルミダイガクフゾク</t>
    <phoneticPr fontId="3"/>
  </si>
  <si>
    <t>テラオ</t>
    <phoneticPr fontId="3"/>
  </si>
  <si>
    <t>ヤコウ</t>
    <phoneticPr fontId="3"/>
  </si>
  <si>
    <t>アサノ</t>
    <phoneticPr fontId="3"/>
  </si>
  <si>
    <t>ウラシマオカ</t>
    <phoneticPr fontId="3"/>
  </si>
  <si>
    <t>カナガワ</t>
    <phoneticPr fontId="3"/>
  </si>
  <si>
    <t>カナガワガクエン</t>
    <phoneticPr fontId="3"/>
  </si>
  <si>
    <t>クリタヤ</t>
    <phoneticPr fontId="3"/>
  </si>
  <si>
    <t>スゲタ</t>
    <phoneticPr fontId="3"/>
  </si>
  <si>
    <t>ソウシンジョガッコウ</t>
    <phoneticPr fontId="3"/>
  </si>
  <si>
    <t>ニシキダイ</t>
    <phoneticPr fontId="3"/>
  </si>
  <si>
    <t>マツモト</t>
    <phoneticPr fontId="3"/>
  </si>
  <si>
    <t>ヨコハマソウエイ</t>
    <phoneticPr fontId="3"/>
  </si>
  <si>
    <t>ロッカクバシ</t>
    <phoneticPr fontId="3"/>
  </si>
  <si>
    <t>イワイハラ</t>
    <phoneticPr fontId="3"/>
  </si>
  <si>
    <t>オイマツ</t>
    <phoneticPr fontId="3"/>
  </si>
  <si>
    <t>カルイサワ</t>
    <phoneticPr fontId="3"/>
  </si>
  <si>
    <t>ニシ</t>
    <phoneticPr fontId="3"/>
  </si>
  <si>
    <t>セイコウガクイン</t>
    <phoneticPr fontId="3"/>
  </si>
  <si>
    <t>ホンモク</t>
    <phoneticPr fontId="3"/>
  </si>
  <si>
    <t>ヨコハマキョウリツガクエン</t>
    <phoneticPr fontId="3"/>
  </si>
  <si>
    <t>ヨコハマジョガクイン</t>
    <phoneticPr fontId="3"/>
  </si>
  <si>
    <t>アオヤマガクインヨコハマエイワ</t>
    <phoneticPr fontId="3"/>
  </si>
  <si>
    <t>カントウガクイン</t>
    <phoneticPr fontId="3"/>
  </si>
  <si>
    <t>キョウシン</t>
    <phoneticPr fontId="3"/>
  </si>
  <si>
    <t>ナガタ</t>
    <phoneticPr fontId="3"/>
  </si>
  <si>
    <t>ヘイラク</t>
    <phoneticPr fontId="3"/>
  </si>
  <si>
    <t>ミナミガオカ</t>
    <phoneticPr fontId="3"/>
  </si>
  <si>
    <t>アライ</t>
    <phoneticPr fontId="3"/>
  </si>
  <si>
    <t>カミスゲタ</t>
    <phoneticPr fontId="3"/>
  </si>
  <si>
    <t>サカイギ</t>
    <phoneticPr fontId="3"/>
  </si>
  <si>
    <t>タチバナ</t>
    <phoneticPr fontId="3"/>
  </si>
  <si>
    <t>ニシヤ</t>
    <phoneticPr fontId="3"/>
  </si>
  <si>
    <t>ミヤタ</t>
    <phoneticPr fontId="3"/>
  </si>
  <si>
    <t>アサヒ</t>
    <phoneticPr fontId="3"/>
  </si>
  <si>
    <t>イマジュク</t>
    <phoneticPr fontId="3"/>
  </si>
  <si>
    <t>キボウガオカ</t>
    <phoneticPr fontId="3"/>
  </si>
  <si>
    <t>ツルガミネ</t>
    <phoneticPr fontId="3"/>
  </si>
  <si>
    <t>ホンジュク</t>
    <phoneticPr fontId="3"/>
  </si>
  <si>
    <t>ミナミキボウガオカ</t>
    <phoneticPr fontId="3"/>
  </si>
  <si>
    <t>ヨコハマジュニアバドミントンクラブ</t>
    <phoneticPr fontId="3"/>
  </si>
  <si>
    <t>ヨコハマハクサン</t>
    <phoneticPr fontId="3"/>
  </si>
  <si>
    <t>ヨコハマフジミガオカガクエン</t>
    <phoneticPr fontId="3"/>
  </si>
  <si>
    <t>ワカバダイ</t>
    <phoneticPr fontId="3"/>
  </si>
  <si>
    <t>イズミガオカ</t>
    <phoneticPr fontId="3"/>
  </si>
  <si>
    <t>グミサワ</t>
    <phoneticPr fontId="3"/>
  </si>
  <si>
    <t>ナカダ</t>
    <phoneticPr fontId="3"/>
  </si>
  <si>
    <t>ナカワダ</t>
    <phoneticPr fontId="3"/>
  </si>
  <si>
    <t>リョウケ</t>
    <phoneticPr fontId="3"/>
  </si>
  <si>
    <t>エスケーアール</t>
    <phoneticPr fontId="3"/>
  </si>
  <si>
    <t>アズマノ</t>
    <phoneticPr fontId="3"/>
  </si>
  <si>
    <t>シモセヤ</t>
    <phoneticPr fontId="3"/>
  </si>
  <si>
    <t>セヤ</t>
    <phoneticPr fontId="3"/>
  </si>
  <si>
    <t>ハラ</t>
    <phoneticPr fontId="3"/>
  </si>
  <si>
    <t>ミナミセヤ</t>
    <phoneticPr fontId="3"/>
  </si>
  <si>
    <t>カミナガヤ</t>
    <phoneticPr fontId="3"/>
  </si>
  <si>
    <t>ササゲ</t>
    <phoneticPr fontId="3"/>
  </si>
  <si>
    <t>セリガヤ</t>
    <phoneticPr fontId="3"/>
  </si>
  <si>
    <t>ヒガシナガヤ</t>
    <phoneticPr fontId="3"/>
  </si>
  <si>
    <t>ヒギリヤマ</t>
    <phoneticPr fontId="3"/>
  </si>
  <si>
    <t>ヒノミナミ</t>
    <phoneticPr fontId="3"/>
  </si>
  <si>
    <t>マルヤマダイ</t>
    <phoneticPr fontId="3"/>
  </si>
  <si>
    <t>ミナミコウトウガッコウフゾク</t>
    <phoneticPr fontId="3"/>
  </si>
  <si>
    <t>オカムラ</t>
    <phoneticPr fontId="3"/>
  </si>
  <si>
    <t>シオミダイ</t>
    <phoneticPr fontId="3"/>
  </si>
  <si>
    <t>ネギシ</t>
    <phoneticPr fontId="3"/>
  </si>
  <si>
    <t>ノウケンダイジュニア</t>
    <phoneticPr fontId="3"/>
  </si>
  <si>
    <t>ハマ</t>
    <phoneticPr fontId="3"/>
  </si>
  <si>
    <t>モリ</t>
    <phoneticPr fontId="3"/>
  </si>
  <si>
    <t>ヨウコウダイダイイチ</t>
    <phoneticPr fontId="3"/>
  </si>
  <si>
    <t>カナザワ</t>
    <phoneticPr fontId="3"/>
  </si>
  <si>
    <t>カマリヤ</t>
    <phoneticPr fontId="3"/>
  </si>
  <si>
    <t>カントウガクインムツウラ</t>
    <phoneticPr fontId="3"/>
  </si>
  <si>
    <t>ダイドウ</t>
    <phoneticPr fontId="3"/>
  </si>
  <si>
    <t>ナミキ</t>
    <phoneticPr fontId="3"/>
  </si>
  <si>
    <t>アキバ</t>
    <phoneticPr fontId="3"/>
  </si>
  <si>
    <t>タイショウ</t>
    <phoneticPr fontId="3"/>
  </si>
  <si>
    <t>トツカ</t>
    <phoneticPr fontId="3"/>
  </si>
  <si>
    <t>トヨダ</t>
    <phoneticPr fontId="3"/>
  </si>
  <si>
    <t>ナセ</t>
    <phoneticPr fontId="3"/>
  </si>
  <si>
    <t>ヒラド</t>
    <phoneticPr fontId="3"/>
  </si>
  <si>
    <t>フカヤ</t>
    <phoneticPr fontId="3"/>
  </si>
  <si>
    <t>ミナミトツカ</t>
    <phoneticPr fontId="3"/>
  </si>
  <si>
    <t>イイジマ</t>
    <phoneticPr fontId="3"/>
  </si>
  <si>
    <t>カツラダイ</t>
    <phoneticPr fontId="3"/>
  </si>
  <si>
    <t>カミゴウ</t>
    <phoneticPr fontId="3"/>
  </si>
  <si>
    <t>ホンゴウ</t>
    <phoneticPr fontId="3"/>
  </si>
  <si>
    <t>ヤマテガクイン</t>
    <phoneticPr fontId="3"/>
  </si>
  <si>
    <t>オオツナ</t>
    <phoneticPr fontId="3"/>
  </si>
  <si>
    <t>ケイオウギジュクフツウブ</t>
    <phoneticPr fontId="3"/>
  </si>
  <si>
    <t>シノハラ</t>
    <phoneticPr fontId="3"/>
  </si>
  <si>
    <t>シロサト</t>
    <phoneticPr fontId="3"/>
  </si>
  <si>
    <t>タカタ</t>
    <phoneticPr fontId="3"/>
  </si>
  <si>
    <t>ニッパ</t>
    <phoneticPr fontId="3"/>
  </si>
  <si>
    <t>ニホンダイガク</t>
    <phoneticPr fontId="3"/>
  </si>
  <si>
    <t>ヒヨシダイ</t>
    <phoneticPr fontId="3"/>
  </si>
  <si>
    <t>ヒヨシダイニシ</t>
    <phoneticPr fontId="3"/>
  </si>
  <si>
    <t>ブソウ</t>
    <phoneticPr fontId="3"/>
  </si>
  <si>
    <t>カモイ</t>
    <phoneticPr fontId="3"/>
  </si>
  <si>
    <t>タナ</t>
    <phoneticPr fontId="3"/>
  </si>
  <si>
    <t>トウカイチバ</t>
    <phoneticPr fontId="3"/>
  </si>
  <si>
    <t>ナカヤマ</t>
    <phoneticPr fontId="3"/>
  </si>
  <si>
    <t>ヒガシカモイ</t>
    <phoneticPr fontId="3"/>
  </si>
  <si>
    <t>モリムラガクエン</t>
    <phoneticPr fontId="3"/>
  </si>
  <si>
    <t>ヨコハマスイリョウ</t>
    <phoneticPr fontId="3"/>
  </si>
  <si>
    <t>アオバダイ</t>
    <phoneticPr fontId="3"/>
  </si>
  <si>
    <t>アカネダイ</t>
    <phoneticPr fontId="3"/>
  </si>
  <si>
    <t>アザミノ</t>
    <phoneticPr fontId="3"/>
  </si>
  <si>
    <t>イチガオ</t>
    <phoneticPr fontId="3"/>
  </si>
  <si>
    <t>カモシダ</t>
    <phoneticPr fontId="3"/>
  </si>
  <si>
    <t>トウインガクエンチョウウトウキョウイクガッコウ</t>
    <phoneticPr fontId="3"/>
  </si>
  <si>
    <t>ナラ</t>
    <phoneticPr fontId="3"/>
  </si>
  <si>
    <t>モエギノ</t>
    <phoneticPr fontId="3"/>
  </si>
  <si>
    <t>ヤマウチ</t>
    <phoneticPr fontId="3"/>
  </si>
  <si>
    <t>アールエーシーバドミントンクラブ</t>
    <phoneticPr fontId="3"/>
  </si>
  <si>
    <t>エダミナミ</t>
    <phoneticPr fontId="3"/>
  </si>
  <si>
    <t>サレジオガクイン</t>
    <phoneticPr fontId="3"/>
  </si>
  <si>
    <t>チガサキ</t>
    <phoneticPr fontId="3"/>
  </si>
  <si>
    <t>チュウオウダイガクフゾクヨコハマ</t>
    <phoneticPr fontId="3"/>
  </si>
  <si>
    <t>ツダ</t>
    <phoneticPr fontId="3"/>
  </si>
  <si>
    <t>ツヅキプリムローズ</t>
    <phoneticPr fontId="3"/>
  </si>
  <si>
    <t>ナカガワ</t>
    <phoneticPr fontId="3"/>
  </si>
  <si>
    <t>ナカガワニシ</t>
    <phoneticPr fontId="3"/>
  </si>
  <si>
    <t>ハヤブチ</t>
    <phoneticPr fontId="3"/>
  </si>
  <si>
    <t>ヒガシヤマタ</t>
    <phoneticPr fontId="3"/>
  </si>
  <si>
    <r>
      <t>　　</t>
    </r>
    <r>
      <rPr>
        <sz val="11"/>
        <color indexed="56"/>
        <rFont val="UD デジタル 教科書体 NK-R"/>
        <family val="1"/>
        <charset val="128"/>
      </rPr>
      <t>①</t>
    </r>
    <r>
      <rPr>
        <sz val="11"/>
        <color indexed="8"/>
        <rFont val="UD デジタル 教科書体 NK-R"/>
        <family val="1"/>
        <charset val="128"/>
      </rPr>
      <t xml:space="preserve"> このエクセルシートの取扱説明書です。</t>
    </r>
    <rPh sb="14" eb="16">
      <t>トリアツカイ</t>
    </rPh>
    <rPh sb="16" eb="19">
      <t>セツメイショ</t>
    </rPh>
    <phoneticPr fontId="1"/>
  </si>
  <si>
    <t>メール送付先：　市中体連ホームページの申し込みページから電子データを送信してください。</t>
    <rPh sb="3" eb="6">
      <t>ソウフサキ</t>
    </rPh>
    <rPh sb="8" eb="9">
      <t>シ</t>
    </rPh>
    <rPh sb="9" eb="10">
      <t>チュウ</t>
    </rPh>
    <rPh sb="10" eb="11">
      <t>カラダ</t>
    </rPh>
    <rPh sb="11" eb="12">
      <t>レン</t>
    </rPh>
    <rPh sb="19" eb="20">
      <t>モウ</t>
    </rPh>
    <rPh sb="21" eb="22">
      <t>コ</t>
    </rPh>
    <rPh sb="28" eb="30">
      <t>デンシ</t>
    </rPh>
    <rPh sb="34" eb="36">
      <t>ソウシン</t>
    </rPh>
    <phoneticPr fontId="1"/>
  </si>
  <si>
    <t>市場中学校</t>
  </si>
  <si>
    <t>寛政中学校</t>
  </si>
  <si>
    <t>末吉中学校</t>
  </si>
  <si>
    <t>聖ヨゼフ学園中学校</t>
  </si>
  <si>
    <t>鶴見中学校</t>
  </si>
  <si>
    <t>鶴見大学附属中学校</t>
  </si>
  <si>
    <t>寺尾中学校</t>
  </si>
  <si>
    <t>矢向中学校</t>
  </si>
  <si>
    <t>浅野中学校</t>
  </si>
  <si>
    <t>浦島丘中学校</t>
  </si>
  <si>
    <t>神奈川中学校</t>
  </si>
  <si>
    <t>神奈川学園中学校</t>
  </si>
  <si>
    <t>栗田谷中学校</t>
  </si>
  <si>
    <t>菅田中学校</t>
  </si>
  <si>
    <t>捜真女学校中学校</t>
  </si>
  <si>
    <t>錦台中学校</t>
  </si>
  <si>
    <t>松本中学校</t>
  </si>
  <si>
    <t>横浜創英中学校</t>
  </si>
  <si>
    <t>六角橋中学校</t>
  </si>
  <si>
    <t>岩井原中学校</t>
  </si>
  <si>
    <t>老松中学校</t>
  </si>
  <si>
    <t>軽井沢中学校</t>
  </si>
  <si>
    <t>西中学校</t>
  </si>
  <si>
    <t>聖光学院中学校</t>
  </si>
  <si>
    <t>本牧中学校</t>
  </si>
  <si>
    <t>横浜共立学園中学校</t>
  </si>
  <si>
    <t>横浜女学院中学校</t>
  </si>
  <si>
    <t>青山学院横浜英和中学校</t>
  </si>
  <si>
    <t>関東学院中学校</t>
  </si>
  <si>
    <t>共進中学校</t>
  </si>
  <si>
    <t>永田中学校</t>
  </si>
  <si>
    <t>平楽中学校</t>
  </si>
  <si>
    <t>南が丘中学校</t>
  </si>
  <si>
    <t>新井中学校</t>
  </si>
  <si>
    <t>上菅田中学校</t>
  </si>
  <si>
    <t>境木中学校</t>
  </si>
  <si>
    <t>橘中学校</t>
  </si>
  <si>
    <t>西谷中学校</t>
  </si>
  <si>
    <t>宮田中学校</t>
  </si>
  <si>
    <t>旭中学校</t>
  </si>
  <si>
    <t>今宿中学校</t>
  </si>
  <si>
    <t>希望が丘中学校</t>
  </si>
  <si>
    <t>鶴ケ峯中学校</t>
  </si>
  <si>
    <t>本宿中学校</t>
  </si>
  <si>
    <t>南希望が丘中学校</t>
  </si>
  <si>
    <t>横浜富士見丘学園中学校</t>
  </si>
  <si>
    <t>若葉台中学校</t>
  </si>
  <si>
    <t>泉が丘中学校</t>
  </si>
  <si>
    <t>汲沢中学校</t>
  </si>
  <si>
    <t>中田中学校</t>
  </si>
  <si>
    <t>中和田中学校</t>
  </si>
  <si>
    <t>領家中学校</t>
  </si>
  <si>
    <t>東野中学校</t>
  </si>
  <si>
    <t>下瀬谷中学校</t>
  </si>
  <si>
    <t>瀬谷中学校</t>
  </si>
  <si>
    <t>原中学校</t>
  </si>
  <si>
    <t>南瀬谷中学校</t>
  </si>
  <si>
    <t>上永谷中学校</t>
  </si>
  <si>
    <t>笹下中学校</t>
  </si>
  <si>
    <t>芹が谷中学校</t>
  </si>
  <si>
    <t>東永谷中学校</t>
  </si>
  <si>
    <t>日限山中学校</t>
  </si>
  <si>
    <t>日野南中学校</t>
  </si>
  <si>
    <t>丸山台中学校</t>
  </si>
  <si>
    <t>南高等学校附属中学校</t>
  </si>
  <si>
    <t>岡村中学校</t>
  </si>
  <si>
    <t>汐見台中学校</t>
  </si>
  <si>
    <t>根岸中学校</t>
  </si>
  <si>
    <t>浜中学校</t>
  </si>
  <si>
    <t>森中学校</t>
  </si>
  <si>
    <t>洋光台第一中学校</t>
  </si>
  <si>
    <t>金沢中学校</t>
  </si>
  <si>
    <t>釜利谷中学校</t>
  </si>
  <si>
    <t>関東学院六浦中学校</t>
  </si>
  <si>
    <t>大道中学校</t>
  </si>
  <si>
    <t>並木中学校</t>
  </si>
  <si>
    <t>秋葉中学校</t>
  </si>
  <si>
    <t>大正中学校</t>
  </si>
  <si>
    <t>戸塚中学校</t>
  </si>
  <si>
    <t>豊田中学校</t>
  </si>
  <si>
    <t>名瀬中学校</t>
  </si>
  <si>
    <t>平戸中学校</t>
  </si>
  <si>
    <t>深谷中学校</t>
  </si>
  <si>
    <t>南戸塚中学校</t>
  </si>
  <si>
    <t>飯島中学校</t>
  </si>
  <si>
    <t>桂台中学校</t>
  </si>
  <si>
    <t>上郷中学校</t>
  </si>
  <si>
    <t>本郷中学校</t>
  </si>
  <si>
    <t>山手学院中学校</t>
  </si>
  <si>
    <t>大綱中学校</t>
  </si>
  <si>
    <t>篠原中学校</t>
  </si>
  <si>
    <t>城郷中学校</t>
  </si>
  <si>
    <t>高田中学校</t>
  </si>
  <si>
    <t>新羽中学校</t>
  </si>
  <si>
    <t>日本大学中学校</t>
  </si>
  <si>
    <t>日吉台中学校</t>
  </si>
  <si>
    <t>日吉台西中学校</t>
  </si>
  <si>
    <t>武相中学校</t>
  </si>
  <si>
    <t>鴨居中学校</t>
  </si>
  <si>
    <t>田奈中学校</t>
  </si>
  <si>
    <t>十日市場中学校</t>
  </si>
  <si>
    <t>中山中学校</t>
  </si>
  <si>
    <t>東鴨居中学校</t>
  </si>
  <si>
    <t>森村学園中学校</t>
  </si>
  <si>
    <t>横浜翠陵中学校</t>
  </si>
  <si>
    <t>青葉台中学校</t>
  </si>
  <si>
    <t>あかね台中学校</t>
  </si>
  <si>
    <t>あざみ野中学校</t>
  </si>
  <si>
    <t>市ケ尾中学校</t>
  </si>
  <si>
    <t>鴨志田中学校</t>
  </si>
  <si>
    <t>奈良中学校</t>
  </si>
  <si>
    <t>もえぎ野中学校</t>
  </si>
  <si>
    <t>山内中学校</t>
  </si>
  <si>
    <t>荏田南中学校</t>
  </si>
  <si>
    <t>サレジオ学院中学校</t>
  </si>
  <si>
    <t>茅ケ崎中学校</t>
  </si>
  <si>
    <t>中央大学
附属横浜中学校</t>
  </si>
  <si>
    <t>都田中学校</t>
  </si>
  <si>
    <t>中川中学校</t>
  </si>
  <si>
    <t>中川西中学校</t>
  </si>
  <si>
    <t>早渕中学校</t>
  </si>
  <si>
    <t>東山田中学校</t>
  </si>
  <si>
    <t>鶴見ジュニアバドミントンクラブ</t>
    <phoneticPr fontId="3"/>
  </si>
  <si>
    <t>横浜ジュニアバドミントンクラブ</t>
    <phoneticPr fontId="3"/>
  </si>
  <si>
    <t>横浜白山</t>
    <phoneticPr fontId="3"/>
  </si>
  <si>
    <t>ＳＫＲ</t>
    <phoneticPr fontId="3"/>
  </si>
  <si>
    <t>能見台ジュニア</t>
    <phoneticPr fontId="3"/>
  </si>
  <si>
    <t>慶應義塾普通部</t>
    <phoneticPr fontId="3"/>
  </si>
  <si>
    <t>桐蔭学園中等教育学校</t>
    <phoneticPr fontId="3"/>
  </si>
  <si>
    <t>Ｒ・A・Ｃバドミントンクラブ</t>
    <phoneticPr fontId="3"/>
  </si>
  <si>
    <t>都筑Primrose Jr.</t>
    <phoneticPr fontId="3"/>
  </si>
  <si>
    <t>横浜サイエンスフロンティア高等学校附属</t>
    <rPh sb="13" eb="17">
      <t>コウトウガッコウ</t>
    </rPh>
    <rPh sb="17" eb="19">
      <t>フゾク</t>
    </rPh>
    <phoneticPr fontId="3"/>
  </si>
  <si>
    <t>ヨコハマサイエンスフロンティアコウトウガッコウフゾク</t>
    <phoneticPr fontId="3"/>
  </si>
  <si>
    <t>横浜サイエンスフロンティア高等学校附属中学校</t>
    <rPh sb="13" eb="15">
      <t>コウトウ</t>
    </rPh>
    <rPh sb="15" eb="17">
      <t>ガッコウ</t>
    </rPh>
    <phoneticPr fontId="3"/>
  </si>
  <si>
    <t>３．申込用ファイル（このファイル）を開くと下方に以下のような7個のタブ（見出し）が、あります。</t>
    <rPh sb="31" eb="32">
      <t>コ</t>
    </rPh>
    <phoneticPr fontId="3"/>
  </si>
  <si>
    <t>　　④～⑦　こちらは、大会で使用するソフト（大会運営）で使用するためのものです。
　　　　　　申し込み時に作業する必要はありません。</t>
    <rPh sb="11" eb="13">
      <t>タイカイ</t>
    </rPh>
    <rPh sb="14" eb="16">
      <t>シヨウ</t>
    </rPh>
    <rPh sb="22" eb="24">
      <t>タイカイ</t>
    </rPh>
    <rPh sb="24" eb="26">
      <t>ウンエイ</t>
    </rPh>
    <rPh sb="28" eb="30">
      <t>シヨウ</t>
    </rPh>
    <rPh sb="47" eb="48">
      <t>モウ</t>
    </rPh>
    <rPh sb="49" eb="50">
      <t>コ</t>
    </rPh>
    <rPh sb="51" eb="52">
      <t>ジ</t>
    </rPh>
    <rPh sb="53" eb="55">
      <t>サギョウ</t>
    </rPh>
    <rPh sb="57" eb="59">
      <t>ヒツヨウ</t>
    </rPh>
    <phoneticPr fontId="1"/>
  </si>
  <si>
    <t>　　※ ②③では入力をする場所以外には保護がかけられています。
　　　 ①、④～⑦は、シート自体に保護がかけられいます。</t>
    <rPh sb="8" eb="10">
      <t>ニュウリョク</t>
    </rPh>
    <rPh sb="13" eb="15">
      <t>バショ</t>
    </rPh>
    <rPh sb="15" eb="17">
      <t>イガイ</t>
    </rPh>
    <rPh sb="19" eb="21">
      <t>ホゴ</t>
    </rPh>
    <rPh sb="46" eb="48">
      <t>ジタイ</t>
    </rPh>
    <rPh sb="49" eb="51">
      <t>ホゴ</t>
    </rPh>
    <phoneticPr fontId="1"/>
  </si>
  <si>
    <t>女子</t>
    <rPh sb="0" eb="2">
      <t>ジョシ</t>
    </rPh>
    <phoneticPr fontId="3"/>
  </si>
  <si>
    <t>女子シングルス</t>
    <rPh sb="0" eb="2">
      <t>ジョシ</t>
    </rPh>
    <phoneticPr fontId="3"/>
  </si>
  <si>
    <t>女子ダブルス</t>
    <rPh sb="0" eb="2">
      <t>ジョシ</t>
    </rPh>
    <phoneticPr fontId="3"/>
  </si>
  <si>
    <t>GS</t>
    <phoneticPr fontId="3"/>
  </si>
  <si>
    <t>GD</t>
    <phoneticPr fontId="3"/>
  </si>
  <si>
    <t>２位</t>
    <rPh sb="1" eb="2">
      <t>イ</t>
    </rPh>
    <phoneticPr fontId="3"/>
  </si>
  <si>
    <t>３位</t>
    <rPh sb="1" eb="2">
      <t>イ</t>
    </rPh>
    <phoneticPr fontId="3"/>
  </si>
  <si>
    <t>予選免除</t>
    <rPh sb="0" eb="2">
      <t>ヨセン</t>
    </rPh>
    <rPh sb="2" eb="4">
      <t>メンジョ</t>
    </rPh>
    <phoneticPr fontId="3"/>
  </si>
  <si>
    <t>鶴見区１位</t>
    <rPh sb="0" eb="3">
      <t>ツルミク</t>
    </rPh>
    <rPh sb="4" eb="5">
      <t>イ</t>
    </rPh>
    <phoneticPr fontId="3"/>
  </si>
  <si>
    <t>鶴見区２位</t>
    <rPh sb="0" eb="3">
      <t>ツルミク</t>
    </rPh>
    <rPh sb="4" eb="5">
      <t>イ</t>
    </rPh>
    <phoneticPr fontId="3"/>
  </si>
  <si>
    <t>鶴見区３位</t>
    <rPh sb="0" eb="3">
      <t>ツルミク</t>
    </rPh>
    <rPh sb="4" eb="5">
      <t>イ</t>
    </rPh>
    <phoneticPr fontId="3"/>
  </si>
  <si>
    <t>神奈川区１位</t>
    <rPh sb="0" eb="4">
      <t>カナガワク</t>
    </rPh>
    <rPh sb="5" eb="6">
      <t>イ</t>
    </rPh>
    <phoneticPr fontId="3"/>
  </si>
  <si>
    <t>神奈川区２位</t>
    <rPh sb="0" eb="4">
      <t>カナガワク</t>
    </rPh>
    <rPh sb="5" eb="6">
      <t>イ</t>
    </rPh>
    <phoneticPr fontId="3"/>
  </si>
  <si>
    <t>神奈川区３位</t>
    <rPh sb="0" eb="4">
      <t>カナガワク</t>
    </rPh>
    <rPh sb="5" eb="6">
      <t>イ</t>
    </rPh>
    <phoneticPr fontId="3"/>
  </si>
  <si>
    <t>西区１位</t>
    <rPh sb="0" eb="2">
      <t>ニシク</t>
    </rPh>
    <rPh sb="3" eb="4">
      <t>イ</t>
    </rPh>
    <phoneticPr fontId="3"/>
  </si>
  <si>
    <t>中区１位</t>
    <rPh sb="0" eb="2">
      <t>ナカク</t>
    </rPh>
    <rPh sb="3" eb="4">
      <t>イ</t>
    </rPh>
    <phoneticPr fontId="3"/>
  </si>
  <si>
    <t>南区１位</t>
    <rPh sb="0" eb="2">
      <t>ミナミク</t>
    </rPh>
    <rPh sb="3" eb="4">
      <t>イ</t>
    </rPh>
    <phoneticPr fontId="3"/>
  </si>
  <si>
    <t>南区２位</t>
    <rPh sb="0" eb="2">
      <t>ミナミク</t>
    </rPh>
    <rPh sb="3" eb="4">
      <t>イ</t>
    </rPh>
    <phoneticPr fontId="3"/>
  </si>
  <si>
    <t>保土ヶ谷区１位</t>
    <rPh sb="0" eb="5">
      <t>ホドガヤク</t>
    </rPh>
    <rPh sb="6" eb="7">
      <t>イ</t>
    </rPh>
    <phoneticPr fontId="3"/>
  </si>
  <si>
    <t>保土ヶ谷区２位</t>
    <rPh sb="0" eb="5">
      <t>ホドガヤク</t>
    </rPh>
    <rPh sb="6" eb="7">
      <t>イ</t>
    </rPh>
    <phoneticPr fontId="3"/>
  </si>
  <si>
    <t>旭区１位</t>
    <rPh sb="0" eb="2">
      <t>アサヒク</t>
    </rPh>
    <rPh sb="3" eb="4">
      <t>イ</t>
    </rPh>
    <phoneticPr fontId="3"/>
  </si>
  <si>
    <t>旭区２位</t>
    <rPh sb="0" eb="2">
      <t>アサヒク</t>
    </rPh>
    <rPh sb="3" eb="4">
      <t>イ</t>
    </rPh>
    <phoneticPr fontId="3"/>
  </si>
  <si>
    <t>泉区１位</t>
    <rPh sb="0" eb="2">
      <t>イズミク</t>
    </rPh>
    <rPh sb="3" eb="4">
      <t>イ</t>
    </rPh>
    <phoneticPr fontId="3"/>
  </si>
  <si>
    <t>泉区２位</t>
    <rPh sb="0" eb="2">
      <t>イズミク</t>
    </rPh>
    <rPh sb="3" eb="4">
      <t>イ</t>
    </rPh>
    <phoneticPr fontId="3"/>
  </si>
  <si>
    <t>瀬谷区１位</t>
    <rPh sb="0" eb="3">
      <t>セヤク</t>
    </rPh>
    <rPh sb="4" eb="5">
      <t>イ</t>
    </rPh>
    <phoneticPr fontId="3"/>
  </si>
  <si>
    <t>瀬谷区２位</t>
    <rPh sb="0" eb="3">
      <t>セヤク</t>
    </rPh>
    <rPh sb="4" eb="5">
      <t>イ</t>
    </rPh>
    <phoneticPr fontId="3"/>
  </si>
  <si>
    <t>港南区１位</t>
    <rPh sb="0" eb="3">
      <t>コウナンク</t>
    </rPh>
    <rPh sb="4" eb="5">
      <t>イ</t>
    </rPh>
    <phoneticPr fontId="3"/>
  </si>
  <si>
    <t>港南区２位</t>
    <rPh sb="0" eb="3">
      <t>コウナンク</t>
    </rPh>
    <rPh sb="4" eb="5">
      <t>イ</t>
    </rPh>
    <phoneticPr fontId="3"/>
  </si>
  <si>
    <t>磯子区１位</t>
    <rPh sb="0" eb="3">
      <t>イソゴク</t>
    </rPh>
    <rPh sb="4" eb="5">
      <t>イ</t>
    </rPh>
    <phoneticPr fontId="3"/>
  </si>
  <si>
    <t>磯子区２位</t>
    <rPh sb="0" eb="3">
      <t>イソゴク</t>
    </rPh>
    <rPh sb="4" eb="5">
      <t>イ</t>
    </rPh>
    <phoneticPr fontId="3"/>
  </si>
  <si>
    <t>金沢区１位</t>
    <rPh sb="0" eb="3">
      <t>カナザワク</t>
    </rPh>
    <rPh sb="4" eb="5">
      <t>イ</t>
    </rPh>
    <phoneticPr fontId="3"/>
  </si>
  <si>
    <t>金沢区２位</t>
    <rPh sb="0" eb="3">
      <t>カナザワク</t>
    </rPh>
    <rPh sb="4" eb="5">
      <t>イ</t>
    </rPh>
    <phoneticPr fontId="3"/>
  </si>
  <si>
    <t>戸塚区１位</t>
    <rPh sb="0" eb="3">
      <t>トツカク</t>
    </rPh>
    <rPh sb="4" eb="5">
      <t>イ</t>
    </rPh>
    <phoneticPr fontId="3"/>
  </si>
  <si>
    <t>戸塚区２位</t>
    <rPh sb="0" eb="3">
      <t>トツカク</t>
    </rPh>
    <rPh sb="4" eb="5">
      <t>イ</t>
    </rPh>
    <phoneticPr fontId="3"/>
  </si>
  <si>
    <t>栄区１位</t>
    <rPh sb="0" eb="2">
      <t>サカエク</t>
    </rPh>
    <rPh sb="3" eb="4">
      <t>イ</t>
    </rPh>
    <phoneticPr fontId="3"/>
  </si>
  <si>
    <t>栄区２位</t>
    <rPh sb="0" eb="2">
      <t>サカエク</t>
    </rPh>
    <rPh sb="3" eb="4">
      <t>イ</t>
    </rPh>
    <phoneticPr fontId="3"/>
  </si>
  <si>
    <t>港北区１位</t>
    <rPh sb="0" eb="3">
      <t>コウホクク</t>
    </rPh>
    <rPh sb="4" eb="5">
      <t>イ</t>
    </rPh>
    <phoneticPr fontId="3"/>
  </si>
  <si>
    <t>港北区２位</t>
    <rPh sb="0" eb="3">
      <t>コウホクク</t>
    </rPh>
    <rPh sb="4" eb="5">
      <t>イ</t>
    </rPh>
    <phoneticPr fontId="3"/>
  </si>
  <si>
    <t>緑区１位</t>
    <rPh sb="0" eb="2">
      <t>ミドリク</t>
    </rPh>
    <rPh sb="3" eb="4">
      <t>イ</t>
    </rPh>
    <phoneticPr fontId="3"/>
  </si>
  <si>
    <t>緑区２位</t>
    <rPh sb="0" eb="2">
      <t>ミドリク</t>
    </rPh>
    <rPh sb="3" eb="4">
      <t>イ</t>
    </rPh>
    <phoneticPr fontId="3"/>
  </si>
  <si>
    <t>青葉区１位</t>
    <rPh sb="0" eb="3">
      <t>アオバク</t>
    </rPh>
    <rPh sb="4" eb="5">
      <t>イ</t>
    </rPh>
    <phoneticPr fontId="3"/>
  </si>
  <si>
    <t>青葉区２位</t>
    <rPh sb="0" eb="3">
      <t>アオバク</t>
    </rPh>
    <rPh sb="4" eb="5">
      <t>イ</t>
    </rPh>
    <phoneticPr fontId="3"/>
  </si>
  <si>
    <t>青葉区３位</t>
    <rPh sb="0" eb="3">
      <t>アオバク</t>
    </rPh>
    <rPh sb="4" eb="5">
      <t>イ</t>
    </rPh>
    <phoneticPr fontId="3"/>
  </si>
  <si>
    <t>都筑区１位</t>
    <rPh sb="0" eb="3">
      <t>ツヅキク</t>
    </rPh>
    <rPh sb="4" eb="5">
      <t>イ</t>
    </rPh>
    <phoneticPr fontId="3"/>
  </si>
  <si>
    <t>都筑区２位</t>
    <rPh sb="0" eb="3">
      <t>ツヅキク</t>
    </rPh>
    <rPh sb="4" eb="5">
      <t>イ</t>
    </rPh>
    <phoneticPr fontId="3"/>
  </si>
  <si>
    <t>都筑区３位</t>
    <rPh sb="0" eb="3">
      <t>ツヅキク</t>
    </rPh>
    <rPh sb="4" eb="5">
      <t>イ</t>
    </rPh>
    <phoneticPr fontId="3"/>
  </si>
  <si>
    <t>↓ 日本バンドミントン協会HPよりcsvファイルをDL → 値を貼り付け</t>
    <phoneticPr fontId="3"/>
  </si>
  <si>
    <t>※ 日本バンドミントン協会に登録しないと参加費が変わります</t>
    <rPh sb="20" eb="23">
      <t>サンカヒ</t>
    </rPh>
    <rPh sb="24" eb="25">
      <t>カ</t>
    </rPh>
    <phoneticPr fontId="3"/>
  </si>
  <si>
    <t>令和８年度　横浜市中学校バドミントン大会（個人の部）（県共催大会予選会）</t>
    <rPh sb="0" eb="2">
      <t>レイワ</t>
    </rPh>
    <rPh sb="3" eb="5">
      <t>ネンド</t>
    </rPh>
    <rPh sb="6" eb="9">
      <t>ヨコハマシ</t>
    </rPh>
    <rPh sb="9" eb="12">
      <t>チュウガッコウ</t>
    </rPh>
    <rPh sb="18" eb="20">
      <t>タイカイ</t>
    </rPh>
    <rPh sb="21" eb="23">
      <t>コジン</t>
    </rPh>
    <rPh sb="24" eb="25">
      <t>ブ</t>
    </rPh>
    <rPh sb="27" eb="30">
      <t>ケンキョウサイ</t>
    </rPh>
    <rPh sb="30" eb="32">
      <t>タイカイ</t>
    </rPh>
    <rPh sb="32" eb="35">
      <t>ヨセンカイ</t>
    </rPh>
    <phoneticPr fontId="3"/>
  </si>
  <si>
    <t>※４．ブロック大会参加時の参加費が協会登録をしているかどうかで変わります。</t>
    <rPh sb="7" eb="9">
      <t>タイカイ</t>
    </rPh>
    <rPh sb="9" eb="12">
      <t>サンカジ</t>
    </rPh>
    <rPh sb="13" eb="16">
      <t>サンカヒ</t>
    </rPh>
    <rPh sb="17" eb="19">
      <t>キョウカイ</t>
    </rPh>
    <rPh sb="19" eb="21">
      <t>トウロク</t>
    </rPh>
    <rPh sb="31" eb="32">
      <t>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</si>
</sst>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1"/>
      <color theme="1"/>
      <name val="游ゴシック"/>
      <family val="2"/>
      <charset val="128"/>
      <scheme val="minor"/>
    </font>
    <font>
      <sz val="11"/>
      <color theme="1"/>
      <name val="游ゴシック"/>
      <family val="2"/>
      <charset val="128"/>
    </font>
    <font>
      <sz val="6"/>
      <name val="游ゴシック"/>
      <family val="2"/>
      <charset val="128"/>
      <scheme val="minor"/>
    </font>
    <font>
      <sz val="14"/>
      <color theme="1"/>
      <name val="游ゴシック"/>
      <family val="2"/>
      <charset val="128"/>
      <scheme val="minor"/>
    </font>
    <font>
      <sz val="18"/>
      <color theme="1"/>
      <name val="游ゴシック"/>
      <family val="2"/>
      <charset val="128"/>
      <scheme val="minor"/>
    </font>
    <font>
      <sz val="14"/>
      <color theme="1"/>
      <name val="游ゴシック"/>
      <family val="3"/>
      <charset val="128"/>
      <scheme val="minor"/>
    </font>
    <font>
      <b/>
      <sz val="16"/>
      <color theme="1"/>
      <name val="游ゴシック"/>
      <family val="3"/>
      <charset val="128"/>
      <scheme val="minor"/>
    </font>
    <font>
      <b/>
      <sz val="11"/>
      <color theme="1"/>
      <name val="游ゴシック"/>
      <family val="3"/>
      <charset val="128"/>
      <scheme val="minor"/>
    </font>
    <font>
      <sz val="11"/>
      <color indexed="56"/>
      <name val="UD デジタル 教科書体 NK-R"/>
      <family val="1"/>
      <charset val="128"/>
    </font>
    <font>
      <sz val="11"/>
      <color indexed="8"/>
      <name val="UD デジタル 教科書体 NK-R"/>
      <family val="1"/>
      <charset val="128"/>
    </font>
    <font>
      <sz val="8"/>
      <color theme="1"/>
      <name val="游ゴシック"/>
      <family val="3"/>
      <charset val="128"/>
      <scheme val="minor"/>
    </font>
    <font>
      <b/>
      <sz val="14"/>
      <color theme="1"/>
      <name val="游ゴシック"/>
      <family val="3"/>
      <charset val="128"/>
      <scheme val="minor"/>
    </font>
    <font>
      <b/>
      <sz val="24"/>
      <color theme="1"/>
      <name val="游ゴシック"/>
      <family val="3"/>
      <charset val="128"/>
      <scheme val="minor"/>
    </font>
    <font>
      <b/>
      <sz val="11"/>
      <color rgb="FFFF0000"/>
      <name val="游ゴシック"/>
      <family val="3"/>
      <charset val="128"/>
      <scheme val="minor"/>
    </font>
    <font>
      <sz val="6"/>
      <color theme="1"/>
      <name val="游ゴシック"/>
      <family val="3"/>
      <charset val="128"/>
      <scheme val="minor"/>
    </font>
  </fonts>
  <fills count="5">
    <fill>
      <patternFill patternType="none"/>
    </fill>
    <fill>
      <patternFill patternType="gray125"/>
    </fill>
    <fill>
      <patternFill patternType="solid">
        <fgColor rgb="FFFFC000"/>
        <bgColor indexed="64"/>
      </patternFill>
    </fill>
    <fill>
      <patternFill patternType="solid">
        <fgColor rgb="FF92D050"/>
        <bgColor indexed="64"/>
      </patternFill>
    </fill>
    <fill>
      <patternFill patternType="solid">
        <fgColor theme="7" tint="0.7999816888943144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s>
  <cellStyleXfs count="1">
    <xf numFmtId="0" fontId="0" fillId="0" borderId="0">
      <alignment vertical="center"/>
    </xf>
  </cellStyleXfs>
  <cellXfs count="69">
    <xf numFmtId="0" fontId="0" fillId="0" borderId="0" xfId="0">
      <alignment vertical="center"/>
    </xf>
    <xf numFmtId="0" fontId="0" fillId="0" borderId="0" xfId="0" applyAlignment="1">
      <alignment horizontal="center" vertical="center"/>
    </xf>
    <xf numFmtId="0" fontId="0" fillId="0" borderId="0" xfId="0" quotePrefix="1">
      <alignment vertical="center"/>
    </xf>
    <xf numFmtId="0" fontId="0" fillId="0" borderId="0" xfId="0" applyAlignment="1">
      <alignment horizontal="left" vertical="center"/>
    </xf>
    <xf numFmtId="0" fontId="0" fillId="0" borderId="0" xfId="0" applyAlignment="1">
      <alignment vertical="center" wrapText="1"/>
    </xf>
    <xf numFmtId="0" fontId="0" fillId="0" borderId="1" xfId="0" applyBorder="1" applyAlignment="1">
      <alignment horizontal="center" vertical="center" shrinkToFit="1"/>
    </xf>
    <xf numFmtId="0" fontId="0" fillId="0" borderId="16" xfId="0" applyBorder="1" applyAlignment="1">
      <alignment horizontal="center" vertical="center" shrinkToFit="1"/>
    </xf>
    <xf numFmtId="14" fontId="0" fillId="0" borderId="1" xfId="0" applyNumberFormat="1" applyBorder="1" applyAlignment="1">
      <alignment horizontal="center" vertical="center" shrinkToFit="1"/>
    </xf>
    <xf numFmtId="14" fontId="0" fillId="0" borderId="16" xfId="0" applyNumberFormat="1" applyBorder="1" applyAlignment="1">
      <alignment horizontal="center" vertical="center" shrinkToFit="1"/>
    </xf>
    <xf numFmtId="0" fontId="0" fillId="0" borderId="0" xfId="0" applyAlignment="1">
      <alignment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0" fontId="0" fillId="0" borderId="11" xfId="0" applyBorder="1" applyAlignment="1">
      <alignment horizontal="center" vertical="center" wrapText="1" shrinkToFit="1"/>
    </xf>
    <xf numFmtId="0" fontId="0" fillId="0" borderId="13" xfId="0" applyBorder="1" applyAlignment="1">
      <alignment horizontal="center" vertical="center" shrinkToFit="1"/>
    </xf>
    <xf numFmtId="0" fontId="0" fillId="0" borderId="15" xfId="0" applyBorder="1" applyAlignment="1">
      <alignment horizontal="center" vertical="center" shrinkToFit="1"/>
    </xf>
    <xf numFmtId="0" fontId="0" fillId="0" borderId="0" xfId="0" applyAlignment="1">
      <alignment horizontal="right" vertical="center" shrinkToFit="1"/>
    </xf>
    <xf numFmtId="0" fontId="0" fillId="0" borderId="24" xfId="0" applyBorder="1" applyAlignment="1">
      <alignment horizontal="right" vertical="center" shrinkToFit="1"/>
    </xf>
    <xf numFmtId="0" fontId="0" fillId="0" borderId="25" xfId="0" applyBorder="1" applyAlignment="1">
      <alignment horizontal="left" vertical="center" shrinkToFit="1"/>
    </xf>
    <xf numFmtId="0" fontId="0" fillId="0" borderId="26" xfId="0" applyBorder="1" applyAlignment="1">
      <alignment vertical="center" shrinkToFit="1"/>
    </xf>
    <xf numFmtId="0" fontId="13" fillId="0" borderId="0" xfId="0" applyFont="1" applyAlignment="1">
      <alignment horizontal="center" vertical="center"/>
    </xf>
    <xf numFmtId="0" fontId="0" fillId="0" borderId="0" xfId="0" applyAlignment="1">
      <alignment horizontal="right" vertical="center"/>
    </xf>
    <xf numFmtId="0" fontId="12" fillId="0" borderId="4" xfId="0" applyFont="1" applyBorder="1" applyAlignment="1">
      <alignment horizontal="left"/>
    </xf>
    <xf numFmtId="0" fontId="0" fillId="0" borderId="1" xfId="0" applyBorder="1" applyAlignment="1">
      <alignment horizontal="center" vertical="center"/>
    </xf>
    <xf numFmtId="0" fontId="0" fillId="4" borderId="1" xfId="0" applyFill="1" applyBorder="1" applyAlignment="1" applyProtection="1">
      <alignment horizontal="center" vertical="center"/>
      <protection locked="0"/>
    </xf>
    <xf numFmtId="14" fontId="0" fillId="4" borderId="1" xfId="0" applyNumberFormat="1" applyFill="1" applyBorder="1" applyAlignment="1" applyProtection="1">
      <alignment horizontal="center" vertical="center"/>
      <protection locked="0"/>
    </xf>
    <xf numFmtId="0" fontId="0" fillId="4" borderId="1" xfId="0" applyFill="1" applyBorder="1" applyAlignment="1" applyProtection="1">
      <alignment horizontal="center" vertical="center" shrinkToFit="1"/>
      <protection locked="0"/>
    </xf>
    <xf numFmtId="0" fontId="0" fillId="4" borderId="16" xfId="0" applyFill="1" applyBorder="1" applyAlignment="1" applyProtection="1">
      <alignment horizontal="center" vertical="center" shrinkToFit="1"/>
      <protection locked="0"/>
    </xf>
    <xf numFmtId="0" fontId="0" fillId="4" borderId="2" xfId="0" applyFill="1" applyBorder="1" applyAlignment="1" applyProtection="1">
      <alignment vertical="center" shrinkToFit="1"/>
      <protection locked="0"/>
    </xf>
    <xf numFmtId="0" fontId="0" fillId="2" borderId="0" xfId="0" applyFill="1" applyAlignment="1" applyProtection="1">
      <alignment horizontal="center" vertical="center"/>
      <protection locked="0"/>
    </xf>
    <xf numFmtId="0" fontId="4" fillId="3" borderId="0" xfId="0" applyFont="1" applyFill="1" applyAlignment="1" applyProtection="1">
      <alignment horizontal="center" vertical="center"/>
      <protection locked="0"/>
    </xf>
    <xf numFmtId="0" fontId="14" fillId="0" borderId="0" xfId="0" applyFont="1">
      <alignment vertical="center"/>
    </xf>
    <xf numFmtId="0" fontId="0" fillId="0" borderId="27" xfId="0" applyBorder="1" applyAlignment="1">
      <alignment vertical="center" shrinkToFit="1"/>
    </xf>
    <xf numFmtId="0" fontId="14" fillId="0" borderId="0" xfId="0" applyFont="1" applyAlignment="1">
      <alignment horizontal="left" vertical="center"/>
    </xf>
    <xf numFmtId="0" fontId="0" fillId="4" borderId="14" xfId="0" applyFill="1" applyBorder="1" applyAlignment="1" applyProtection="1">
      <alignment horizontal="center" vertical="center" shrinkToFit="1"/>
      <protection locked="0"/>
    </xf>
    <xf numFmtId="0" fontId="0" fillId="4" borderId="17" xfId="0"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0" fillId="0" borderId="30" xfId="0" applyBorder="1" applyAlignment="1">
      <alignment horizontal="center" vertical="center" shrinkToFit="1"/>
    </xf>
    <xf numFmtId="0" fontId="0" fillId="0" borderId="31" xfId="0" applyBorder="1" applyAlignment="1">
      <alignment horizontal="center" vertical="center" shrinkToFit="1"/>
    </xf>
    <xf numFmtId="0" fontId="0" fillId="0" borderId="31" xfId="0" applyBorder="1" applyAlignment="1">
      <alignment horizontal="center" vertical="center" wrapText="1" shrinkToFit="1"/>
    </xf>
    <xf numFmtId="0" fontId="0" fillId="0" borderId="32" xfId="0" applyBorder="1" applyAlignment="1">
      <alignment horizontal="center" vertical="center" shrinkToFit="1"/>
    </xf>
    <xf numFmtId="0" fontId="0" fillId="4" borderId="11" xfId="0" applyFill="1" applyBorder="1" applyAlignment="1" applyProtection="1">
      <alignment horizontal="center" vertical="center" shrinkToFit="1"/>
      <protection locked="0"/>
    </xf>
    <xf numFmtId="14" fontId="0" fillId="0" borderId="11" xfId="0" applyNumberFormat="1" applyBorder="1" applyAlignment="1">
      <alignment horizontal="center" vertical="center" shrinkToFit="1"/>
    </xf>
    <xf numFmtId="0" fontId="0" fillId="4" borderId="12" xfId="0" applyFill="1" applyBorder="1" applyAlignment="1" applyProtection="1">
      <alignment horizontal="center" vertical="center" shrinkToFit="1"/>
      <protection locked="0"/>
    </xf>
    <xf numFmtId="0" fontId="7" fillId="0" borderId="0" xfId="0" applyFont="1" applyAlignment="1">
      <alignment horizontal="center" vertical="center"/>
    </xf>
    <xf numFmtId="0" fontId="5" fillId="4" borderId="5" xfId="0" applyFont="1" applyFill="1" applyBorder="1" applyAlignment="1" applyProtection="1">
      <alignment horizontal="left" vertical="center" shrinkToFit="1"/>
      <protection locked="0"/>
    </xf>
    <xf numFmtId="0" fontId="5" fillId="4" borderId="6" xfId="0" applyFont="1" applyFill="1" applyBorder="1" applyAlignment="1" applyProtection="1">
      <alignment horizontal="left" vertical="center" shrinkToFit="1"/>
      <protection locked="0"/>
    </xf>
    <xf numFmtId="0" fontId="5" fillId="4" borderId="7" xfId="0" applyFont="1" applyFill="1" applyBorder="1" applyAlignment="1" applyProtection="1">
      <alignment horizontal="left" vertical="center" shrinkToFit="1"/>
      <protection locked="0"/>
    </xf>
    <xf numFmtId="0" fontId="5" fillId="4" borderId="3" xfId="0" applyFont="1" applyFill="1" applyBorder="1" applyAlignment="1" applyProtection="1">
      <alignment horizontal="right" vertical="center" shrinkToFit="1"/>
      <protection locked="0"/>
    </xf>
    <xf numFmtId="0" fontId="5" fillId="4" borderId="9" xfId="0" applyFont="1" applyFill="1" applyBorder="1" applyAlignment="1" applyProtection="1">
      <alignment horizontal="right" vertical="center" shrinkToFit="1"/>
      <protection locked="0"/>
    </xf>
    <xf numFmtId="0" fontId="12" fillId="0" borderId="0" xfId="0" applyFont="1" applyAlignment="1">
      <alignment horizontal="center" vertical="center" shrinkToFit="1"/>
    </xf>
    <xf numFmtId="0" fontId="8" fillId="0" borderId="0" xfId="0" applyFont="1" applyAlignment="1">
      <alignment horizontal="right" vertical="center" shrinkToFit="1"/>
    </xf>
    <xf numFmtId="0" fontId="0" fillId="0" borderId="13" xfId="0" applyBorder="1" applyAlignment="1">
      <alignment horizontal="center" vertical="center" wrapText="1" shrinkToFit="1"/>
    </xf>
    <xf numFmtId="0" fontId="0" fillId="0" borderId="15" xfId="0" applyBorder="1" applyAlignment="1">
      <alignment horizontal="center" vertical="center" shrinkToFit="1"/>
    </xf>
    <xf numFmtId="0" fontId="7" fillId="0" borderId="21" xfId="0" applyFont="1" applyBorder="1" applyAlignment="1">
      <alignment horizontal="center" vertical="center" shrinkToFit="1"/>
    </xf>
    <xf numFmtId="0" fontId="7" fillId="0" borderId="22" xfId="0" applyFont="1" applyBorder="1" applyAlignment="1">
      <alignment horizontal="center" vertical="center" shrinkToFit="1"/>
    </xf>
    <xf numFmtId="0" fontId="7" fillId="0" borderId="23" xfId="0" applyFont="1" applyBorder="1" applyAlignment="1">
      <alignment horizontal="center" vertical="center" shrinkToFit="1"/>
    </xf>
    <xf numFmtId="0" fontId="0" fillId="0" borderId="11" xfId="0" applyBorder="1" applyAlignment="1">
      <alignment horizontal="center" vertical="center" shrinkToFit="1"/>
    </xf>
    <xf numFmtId="0" fontId="0" fillId="0" borderId="12" xfId="0" applyBorder="1" applyAlignment="1">
      <alignment horizontal="center" vertical="center" shrinkToFit="1"/>
    </xf>
    <xf numFmtId="0" fontId="0" fillId="4" borderId="29" xfId="0" applyFill="1" applyBorder="1" applyAlignment="1" applyProtection="1">
      <alignment horizontal="left" vertical="center" shrinkToFit="1"/>
      <protection locked="0"/>
    </xf>
    <xf numFmtId="0" fontId="0" fillId="4" borderId="28" xfId="0" applyFill="1" applyBorder="1" applyAlignment="1" applyProtection="1">
      <alignment horizontal="left" vertical="center" shrinkToFit="1"/>
      <protection locked="0"/>
    </xf>
    <xf numFmtId="0" fontId="0" fillId="4" borderId="8" xfId="0" applyFill="1" applyBorder="1" applyAlignment="1" applyProtection="1">
      <alignment horizontal="left" vertical="center" shrinkToFit="1"/>
      <protection locked="0"/>
    </xf>
    <xf numFmtId="0" fontId="0" fillId="0" borderId="0" xfId="0" applyAlignment="1">
      <alignment horizontal="left" vertical="center" shrinkToFit="1"/>
    </xf>
    <xf numFmtId="0" fontId="8" fillId="0" borderId="3" xfId="0" applyFont="1" applyBorder="1" applyAlignment="1">
      <alignment horizontal="center" vertical="center" shrinkToFit="1"/>
    </xf>
    <xf numFmtId="0" fontId="8" fillId="0" borderId="4" xfId="0" applyFont="1" applyBorder="1" applyAlignment="1">
      <alignment horizontal="center" vertical="center" shrinkToFit="1"/>
    </xf>
    <xf numFmtId="0" fontId="0" fillId="0" borderId="30" xfId="0" applyBorder="1" applyAlignment="1">
      <alignment horizontal="center" vertical="center" shrinkToFit="1"/>
    </xf>
    <xf numFmtId="0" fontId="0" fillId="0" borderId="19" xfId="0" applyBorder="1" applyAlignment="1">
      <alignment horizontal="center" vertical="center" shrinkToFit="1"/>
    </xf>
    <xf numFmtId="0" fontId="0" fillId="0" borderId="18" xfId="0" applyBorder="1" applyAlignment="1">
      <alignment horizontal="center" vertical="center" shrinkToFit="1"/>
    </xf>
    <xf numFmtId="0" fontId="0" fillId="0" borderId="20" xfId="0" applyBorder="1" applyAlignment="1">
      <alignment horizontal="center" vertical="center" shrinkToFit="1"/>
    </xf>
    <xf numFmtId="0" fontId="15" fillId="0" borderId="8" xfId="0" applyFont="1" applyBorder="1" applyAlignment="1">
      <alignment horizontal="righ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-36525</xdr:colOff>
      <xdr:row>21</xdr:row>
      <xdr:rowOff>65452</xdr:rowOff>
    </xdr:from>
    <xdr:to>
      <xdr:col>0</xdr:col>
      <xdr:colOff>6517025</xdr:colOff>
      <xdr:row>22</xdr:row>
      <xdr:rowOff>211905</xdr:rowOff>
    </xdr:to>
    <xdr:pic>
      <xdr:nvPicPr>
        <xdr:cNvPr id="3" name="図 2">
          <a:extLst>
            <a:ext uri="{FF2B5EF4-FFF2-40B4-BE49-F238E27FC236}">
              <a16:creationId xmlns:a16="http://schemas.microsoft.com/office/drawing/2014/main" id="{861EDD5B-B3F3-2205-216E-998E84A91B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36525" y="4910502"/>
          <a:ext cx="6553550" cy="375053"/>
        </a:xfrm>
        <a:prstGeom prst="rect">
          <a:avLst/>
        </a:prstGeom>
      </xdr:spPr>
    </xdr:pic>
    <xdr:clientData/>
  </xdr:twoCellAnchor>
  <xdr:twoCellAnchor>
    <xdr:from>
      <xdr:col>0</xdr:col>
      <xdr:colOff>273327</xdr:colOff>
      <xdr:row>22</xdr:row>
      <xdr:rowOff>123825</xdr:rowOff>
    </xdr:from>
    <xdr:to>
      <xdr:col>0</xdr:col>
      <xdr:colOff>428625</xdr:colOff>
      <xdr:row>23</xdr:row>
      <xdr:rowOff>182881</xdr:rowOff>
    </xdr:to>
    <xdr:cxnSp macro="">
      <xdr:nvCxnSpPr>
        <xdr:cNvPr id="4" name="直線矢印コネクタ 3">
          <a:extLst>
            <a:ext uri="{FF2B5EF4-FFF2-40B4-BE49-F238E27FC236}">
              <a16:creationId xmlns:a16="http://schemas.microsoft.com/office/drawing/2014/main" id="{91B3B3D5-8E67-4672-B648-79016712D5A9}"/>
            </a:ext>
          </a:extLst>
        </xdr:cNvPr>
        <xdr:cNvCxnSpPr>
          <a:endCxn id="5" idx="0"/>
        </xdr:cNvCxnSpPr>
      </xdr:nvCxnSpPr>
      <xdr:spPr>
        <a:xfrm flipH="1">
          <a:off x="273327" y="4511675"/>
          <a:ext cx="155298" cy="287656"/>
        </a:xfrm>
        <a:prstGeom prst="straightConnector1">
          <a:avLst/>
        </a:prstGeom>
        <a:ln w="38100">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23</xdr:row>
      <xdr:rowOff>182881</xdr:rowOff>
    </xdr:from>
    <xdr:to>
      <xdr:col>0</xdr:col>
      <xdr:colOff>546653</xdr:colOff>
      <xdr:row>25</xdr:row>
      <xdr:rowOff>171501</xdr:rowOff>
    </xdr:to>
    <xdr:sp macro="" textlink="">
      <xdr:nvSpPr>
        <xdr:cNvPr id="5" name="テキスト ボックス 4">
          <a:extLst>
            <a:ext uri="{FF2B5EF4-FFF2-40B4-BE49-F238E27FC236}">
              <a16:creationId xmlns:a16="http://schemas.microsoft.com/office/drawing/2014/main" id="{8A246A36-01AC-41C3-A3AD-AC289C5DA2BB}"/>
            </a:ext>
          </a:extLst>
        </xdr:cNvPr>
        <xdr:cNvSpPr txBox="1"/>
      </xdr:nvSpPr>
      <xdr:spPr>
        <a:xfrm>
          <a:off x="0" y="4799331"/>
          <a:ext cx="546653" cy="445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UD デジタル 教科書体 NK-B" panose="02020700000000000000" pitchFamily="18" charset="-128"/>
              <a:ea typeface="UD デジタル 教科書体 NK-B" panose="02020700000000000000" pitchFamily="18" charset="-128"/>
            </a:rPr>
            <a:t>①</a:t>
          </a:r>
        </a:p>
      </xdr:txBody>
    </xdr:sp>
    <xdr:clientData/>
  </xdr:twoCellAnchor>
  <xdr:twoCellAnchor>
    <xdr:from>
      <xdr:col>0</xdr:col>
      <xdr:colOff>838477</xdr:colOff>
      <xdr:row>22</xdr:row>
      <xdr:rowOff>114300</xdr:rowOff>
    </xdr:from>
    <xdr:to>
      <xdr:col>0</xdr:col>
      <xdr:colOff>993775</xdr:colOff>
      <xdr:row>23</xdr:row>
      <xdr:rowOff>173356</xdr:rowOff>
    </xdr:to>
    <xdr:cxnSp macro="">
      <xdr:nvCxnSpPr>
        <xdr:cNvPr id="9" name="直線矢印コネクタ 8">
          <a:extLst>
            <a:ext uri="{FF2B5EF4-FFF2-40B4-BE49-F238E27FC236}">
              <a16:creationId xmlns:a16="http://schemas.microsoft.com/office/drawing/2014/main" id="{534ADF82-6811-4312-8C84-592C1050F026}"/>
            </a:ext>
          </a:extLst>
        </xdr:cNvPr>
        <xdr:cNvCxnSpPr>
          <a:endCxn id="10" idx="0"/>
        </xdr:cNvCxnSpPr>
      </xdr:nvCxnSpPr>
      <xdr:spPr>
        <a:xfrm flipH="1">
          <a:off x="838477" y="4502150"/>
          <a:ext cx="155298" cy="287656"/>
        </a:xfrm>
        <a:prstGeom prst="straightConnector1">
          <a:avLst/>
        </a:prstGeom>
        <a:ln w="38100">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565150</xdr:colOff>
      <xdr:row>23</xdr:row>
      <xdr:rowOff>173356</xdr:rowOff>
    </xdr:from>
    <xdr:to>
      <xdr:col>0</xdr:col>
      <xdr:colOff>1111803</xdr:colOff>
      <xdr:row>25</xdr:row>
      <xdr:rowOff>161976</xdr:rowOff>
    </xdr:to>
    <xdr:sp macro="" textlink="">
      <xdr:nvSpPr>
        <xdr:cNvPr id="10" name="テキスト ボックス 9">
          <a:extLst>
            <a:ext uri="{FF2B5EF4-FFF2-40B4-BE49-F238E27FC236}">
              <a16:creationId xmlns:a16="http://schemas.microsoft.com/office/drawing/2014/main" id="{701E7AC5-5884-412C-B30B-CD33C035D48F}"/>
            </a:ext>
          </a:extLst>
        </xdr:cNvPr>
        <xdr:cNvSpPr txBox="1"/>
      </xdr:nvSpPr>
      <xdr:spPr>
        <a:xfrm>
          <a:off x="565150" y="4789806"/>
          <a:ext cx="546653" cy="445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UD デジタル 教科書体 NK-B" panose="02020700000000000000" pitchFamily="18" charset="-128"/>
              <a:ea typeface="UD デジタル 教科書体 NK-B" panose="02020700000000000000" pitchFamily="18" charset="-128"/>
            </a:rPr>
            <a:t>②</a:t>
          </a:r>
        </a:p>
      </xdr:txBody>
    </xdr:sp>
    <xdr:clientData/>
  </xdr:twoCellAnchor>
  <xdr:twoCellAnchor>
    <xdr:from>
      <xdr:col>0</xdr:col>
      <xdr:colOff>1470302</xdr:colOff>
      <xdr:row>22</xdr:row>
      <xdr:rowOff>125731</xdr:rowOff>
    </xdr:from>
    <xdr:to>
      <xdr:col>0</xdr:col>
      <xdr:colOff>1625600</xdr:colOff>
      <xdr:row>23</xdr:row>
      <xdr:rowOff>184787</xdr:rowOff>
    </xdr:to>
    <xdr:cxnSp macro="">
      <xdr:nvCxnSpPr>
        <xdr:cNvPr id="11" name="直線矢印コネクタ 10">
          <a:extLst>
            <a:ext uri="{FF2B5EF4-FFF2-40B4-BE49-F238E27FC236}">
              <a16:creationId xmlns:a16="http://schemas.microsoft.com/office/drawing/2014/main" id="{1FFAE4EA-84B8-4AEC-A68D-BEBBFFBFDB49}"/>
            </a:ext>
          </a:extLst>
        </xdr:cNvPr>
        <xdr:cNvCxnSpPr>
          <a:endCxn id="12" idx="0"/>
        </xdr:cNvCxnSpPr>
      </xdr:nvCxnSpPr>
      <xdr:spPr>
        <a:xfrm flipH="1">
          <a:off x="1470302" y="4513581"/>
          <a:ext cx="155298" cy="287656"/>
        </a:xfrm>
        <a:prstGeom prst="straightConnector1">
          <a:avLst/>
        </a:prstGeom>
        <a:ln w="38100">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1196975</xdr:colOff>
      <xdr:row>23</xdr:row>
      <xdr:rowOff>184787</xdr:rowOff>
    </xdr:from>
    <xdr:to>
      <xdr:col>0</xdr:col>
      <xdr:colOff>1743628</xdr:colOff>
      <xdr:row>25</xdr:row>
      <xdr:rowOff>173407</xdr:rowOff>
    </xdr:to>
    <xdr:sp macro="" textlink="">
      <xdr:nvSpPr>
        <xdr:cNvPr id="12" name="テキスト ボックス 11">
          <a:extLst>
            <a:ext uri="{FF2B5EF4-FFF2-40B4-BE49-F238E27FC236}">
              <a16:creationId xmlns:a16="http://schemas.microsoft.com/office/drawing/2014/main" id="{902AD97C-D03C-4EBA-AB38-52B2500867E6}"/>
            </a:ext>
          </a:extLst>
        </xdr:cNvPr>
        <xdr:cNvSpPr txBox="1"/>
      </xdr:nvSpPr>
      <xdr:spPr>
        <a:xfrm>
          <a:off x="1196975" y="4801237"/>
          <a:ext cx="546653" cy="445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UD デジタル 教科書体 NK-B" panose="02020700000000000000" pitchFamily="18" charset="-128"/>
              <a:ea typeface="UD デジタル 教科書体 NK-B" panose="02020700000000000000" pitchFamily="18" charset="-128"/>
            </a:rPr>
            <a:t>③</a:t>
          </a:r>
        </a:p>
      </xdr:txBody>
    </xdr:sp>
    <xdr:clientData/>
  </xdr:twoCellAnchor>
  <xdr:twoCellAnchor>
    <xdr:from>
      <xdr:col>0</xdr:col>
      <xdr:colOff>2387877</xdr:colOff>
      <xdr:row>22</xdr:row>
      <xdr:rowOff>127637</xdr:rowOff>
    </xdr:from>
    <xdr:to>
      <xdr:col>0</xdr:col>
      <xdr:colOff>2543175</xdr:colOff>
      <xdr:row>23</xdr:row>
      <xdr:rowOff>186693</xdr:rowOff>
    </xdr:to>
    <xdr:cxnSp macro="">
      <xdr:nvCxnSpPr>
        <xdr:cNvPr id="13" name="直線矢印コネクタ 12">
          <a:extLst>
            <a:ext uri="{FF2B5EF4-FFF2-40B4-BE49-F238E27FC236}">
              <a16:creationId xmlns:a16="http://schemas.microsoft.com/office/drawing/2014/main" id="{542AD214-2FB4-4FC9-923A-ACF693533CEE}"/>
            </a:ext>
          </a:extLst>
        </xdr:cNvPr>
        <xdr:cNvCxnSpPr/>
      </xdr:nvCxnSpPr>
      <xdr:spPr>
        <a:xfrm flipH="1">
          <a:off x="2387877" y="5201287"/>
          <a:ext cx="155298" cy="287656"/>
        </a:xfrm>
        <a:prstGeom prst="straightConnector1">
          <a:avLst/>
        </a:prstGeom>
        <a:ln w="38100">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2114550</xdr:colOff>
      <xdr:row>23</xdr:row>
      <xdr:rowOff>186693</xdr:rowOff>
    </xdr:from>
    <xdr:to>
      <xdr:col>0</xdr:col>
      <xdr:colOff>2661203</xdr:colOff>
      <xdr:row>25</xdr:row>
      <xdr:rowOff>175313</xdr:rowOff>
    </xdr:to>
    <xdr:sp macro="" textlink="">
      <xdr:nvSpPr>
        <xdr:cNvPr id="14" name="テキスト ボックス 13">
          <a:extLst>
            <a:ext uri="{FF2B5EF4-FFF2-40B4-BE49-F238E27FC236}">
              <a16:creationId xmlns:a16="http://schemas.microsoft.com/office/drawing/2014/main" id="{E1E86C2D-2A09-4C39-B19B-0950DE3D6546}"/>
            </a:ext>
          </a:extLst>
        </xdr:cNvPr>
        <xdr:cNvSpPr txBox="1"/>
      </xdr:nvSpPr>
      <xdr:spPr>
        <a:xfrm>
          <a:off x="2114550" y="5488943"/>
          <a:ext cx="546653" cy="445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UD デジタル 教科書体 NK-B" panose="02020700000000000000" pitchFamily="18" charset="-128"/>
              <a:ea typeface="UD デジタル 教科書体 NK-B" panose="02020700000000000000" pitchFamily="18" charset="-128"/>
            </a:rPr>
            <a:t>④</a:t>
          </a:r>
        </a:p>
      </xdr:txBody>
    </xdr:sp>
    <xdr:clientData/>
  </xdr:twoCellAnchor>
  <xdr:twoCellAnchor>
    <xdr:from>
      <xdr:col>0</xdr:col>
      <xdr:colOff>3416577</xdr:colOff>
      <xdr:row>22</xdr:row>
      <xdr:rowOff>123825</xdr:rowOff>
    </xdr:from>
    <xdr:to>
      <xdr:col>0</xdr:col>
      <xdr:colOff>3571875</xdr:colOff>
      <xdr:row>23</xdr:row>
      <xdr:rowOff>182881</xdr:rowOff>
    </xdr:to>
    <xdr:cxnSp macro="">
      <xdr:nvCxnSpPr>
        <xdr:cNvPr id="15" name="直線矢印コネクタ 14">
          <a:extLst>
            <a:ext uri="{FF2B5EF4-FFF2-40B4-BE49-F238E27FC236}">
              <a16:creationId xmlns:a16="http://schemas.microsoft.com/office/drawing/2014/main" id="{A587F481-555D-49D4-A8D2-1DF09A9CD0EA}"/>
            </a:ext>
          </a:extLst>
        </xdr:cNvPr>
        <xdr:cNvCxnSpPr>
          <a:endCxn id="16" idx="0"/>
        </xdr:cNvCxnSpPr>
      </xdr:nvCxnSpPr>
      <xdr:spPr>
        <a:xfrm flipH="1">
          <a:off x="3416577" y="5197475"/>
          <a:ext cx="155298" cy="287656"/>
        </a:xfrm>
        <a:prstGeom prst="straightConnector1">
          <a:avLst/>
        </a:prstGeom>
        <a:ln w="38100">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3143250</xdr:colOff>
      <xdr:row>23</xdr:row>
      <xdr:rowOff>182881</xdr:rowOff>
    </xdr:from>
    <xdr:to>
      <xdr:col>0</xdr:col>
      <xdr:colOff>3689903</xdr:colOff>
      <xdr:row>25</xdr:row>
      <xdr:rowOff>171501</xdr:rowOff>
    </xdr:to>
    <xdr:sp macro="" textlink="">
      <xdr:nvSpPr>
        <xdr:cNvPr id="16" name="テキスト ボックス 15">
          <a:extLst>
            <a:ext uri="{FF2B5EF4-FFF2-40B4-BE49-F238E27FC236}">
              <a16:creationId xmlns:a16="http://schemas.microsoft.com/office/drawing/2014/main" id="{DF0F7DFE-F831-4A20-8EAE-700AFDC13487}"/>
            </a:ext>
          </a:extLst>
        </xdr:cNvPr>
        <xdr:cNvSpPr txBox="1"/>
      </xdr:nvSpPr>
      <xdr:spPr>
        <a:xfrm>
          <a:off x="3143250" y="5485131"/>
          <a:ext cx="546653" cy="445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UD デジタル 教科書体 NK-B" panose="02020700000000000000" pitchFamily="18" charset="-128"/>
              <a:ea typeface="UD デジタル 教科書体 NK-B" panose="02020700000000000000" pitchFamily="18" charset="-128"/>
            </a:rPr>
            <a:t>⑤</a:t>
          </a:r>
        </a:p>
      </xdr:txBody>
    </xdr:sp>
    <xdr:clientData/>
  </xdr:twoCellAnchor>
  <xdr:twoCellAnchor>
    <xdr:from>
      <xdr:col>0</xdr:col>
      <xdr:colOff>4473852</xdr:colOff>
      <xdr:row>22</xdr:row>
      <xdr:rowOff>123825</xdr:rowOff>
    </xdr:from>
    <xdr:to>
      <xdr:col>0</xdr:col>
      <xdr:colOff>4629150</xdr:colOff>
      <xdr:row>23</xdr:row>
      <xdr:rowOff>182881</xdr:rowOff>
    </xdr:to>
    <xdr:cxnSp macro="">
      <xdr:nvCxnSpPr>
        <xdr:cNvPr id="17" name="直線矢印コネクタ 16">
          <a:extLst>
            <a:ext uri="{FF2B5EF4-FFF2-40B4-BE49-F238E27FC236}">
              <a16:creationId xmlns:a16="http://schemas.microsoft.com/office/drawing/2014/main" id="{CD66FB65-3D5C-4E23-BC28-893E93495ADB}"/>
            </a:ext>
          </a:extLst>
        </xdr:cNvPr>
        <xdr:cNvCxnSpPr>
          <a:endCxn id="18" idx="0"/>
        </xdr:cNvCxnSpPr>
      </xdr:nvCxnSpPr>
      <xdr:spPr>
        <a:xfrm flipH="1">
          <a:off x="4473852" y="5197475"/>
          <a:ext cx="155298" cy="287656"/>
        </a:xfrm>
        <a:prstGeom prst="straightConnector1">
          <a:avLst/>
        </a:prstGeom>
        <a:ln w="38100">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4200525</xdr:colOff>
      <xdr:row>23</xdr:row>
      <xdr:rowOff>182881</xdr:rowOff>
    </xdr:from>
    <xdr:to>
      <xdr:col>0</xdr:col>
      <xdr:colOff>4747178</xdr:colOff>
      <xdr:row>25</xdr:row>
      <xdr:rowOff>171501</xdr:rowOff>
    </xdr:to>
    <xdr:sp macro="" textlink="">
      <xdr:nvSpPr>
        <xdr:cNvPr id="18" name="テキスト ボックス 17">
          <a:extLst>
            <a:ext uri="{FF2B5EF4-FFF2-40B4-BE49-F238E27FC236}">
              <a16:creationId xmlns:a16="http://schemas.microsoft.com/office/drawing/2014/main" id="{3FBD0227-ABDA-43B3-9206-112ED0954C3B}"/>
            </a:ext>
          </a:extLst>
        </xdr:cNvPr>
        <xdr:cNvSpPr txBox="1"/>
      </xdr:nvSpPr>
      <xdr:spPr>
        <a:xfrm>
          <a:off x="4200525" y="5485131"/>
          <a:ext cx="546653" cy="445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UD デジタル 教科書体 NK-B" panose="02020700000000000000" pitchFamily="18" charset="-128"/>
              <a:ea typeface="UD デジタル 教科書体 NK-B" panose="02020700000000000000" pitchFamily="18" charset="-128"/>
            </a:rPr>
            <a:t>⑥</a:t>
          </a:r>
        </a:p>
      </xdr:txBody>
    </xdr:sp>
    <xdr:clientData/>
  </xdr:twoCellAnchor>
  <xdr:twoCellAnchor>
    <xdr:from>
      <xdr:col>0</xdr:col>
      <xdr:colOff>5502552</xdr:colOff>
      <xdr:row>22</xdr:row>
      <xdr:rowOff>123825</xdr:rowOff>
    </xdr:from>
    <xdr:to>
      <xdr:col>0</xdr:col>
      <xdr:colOff>5657850</xdr:colOff>
      <xdr:row>23</xdr:row>
      <xdr:rowOff>182881</xdr:rowOff>
    </xdr:to>
    <xdr:cxnSp macro="">
      <xdr:nvCxnSpPr>
        <xdr:cNvPr id="2" name="直線矢印コネクタ 1">
          <a:extLst>
            <a:ext uri="{FF2B5EF4-FFF2-40B4-BE49-F238E27FC236}">
              <a16:creationId xmlns:a16="http://schemas.microsoft.com/office/drawing/2014/main" id="{A9BA7E2D-DFF1-4D3A-97F4-C4A5B85F615F}"/>
            </a:ext>
          </a:extLst>
        </xdr:cNvPr>
        <xdr:cNvCxnSpPr>
          <a:endCxn id="6" idx="0"/>
        </xdr:cNvCxnSpPr>
      </xdr:nvCxnSpPr>
      <xdr:spPr>
        <a:xfrm flipH="1">
          <a:off x="5502552" y="5197475"/>
          <a:ext cx="155298" cy="287656"/>
        </a:xfrm>
        <a:prstGeom prst="straightConnector1">
          <a:avLst/>
        </a:prstGeom>
        <a:ln w="38100">
          <a:solidFill>
            <a:schemeClr val="tx1"/>
          </a:solidFill>
          <a:tailEnd type="stealth"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5229225</xdr:colOff>
      <xdr:row>23</xdr:row>
      <xdr:rowOff>182881</xdr:rowOff>
    </xdr:from>
    <xdr:to>
      <xdr:col>0</xdr:col>
      <xdr:colOff>5775878</xdr:colOff>
      <xdr:row>25</xdr:row>
      <xdr:rowOff>171501</xdr:rowOff>
    </xdr:to>
    <xdr:sp macro="" textlink="">
      <xdr:nvSpPr>
        <xdr:cNvPr id="6" name="テキスト ボックス 5">
          <a:extLst>
            <a:ext uri="{FF2B5EF4-FFF2-40B4-BE49-F238E27FC236}">
              <a16:creationId xmlns:a16="http://schemas.microsoft.com/office/drawing/2014/main" id="{5998EB0E-C373-46D7-BDA3-69E2DEB73574}"/>
            </a:ext>
          </a:extLst>
        </xdr:cNvPr>
        <xdr:cNvSpPr txBox="1"/>
      </xdr:nvSpPr>
      <xdr:spPr>
        <a:xfrm>
          <a:off x="5229225" y="5485131"/>
          <a:ext cx="546653" cy="445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UD デジタル 教科書体 NK-B" panose="02020700000000000000" pitchFamily="18" charset="-128"/>
              <a:ea typeface="UD デジタル 教科書体 NK-B" panose="02020700000000000000" pitchFamily="18" charset="-128"/>
            </a:rPr>
            <a:t>⑦</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5B861-8A9B-4FBC-A771-5C87E15F5488}">
  <sheetPr codeName="Sheet1">
    <tabColor theme="0" tint="-0.249977111117893"/>
  </sheetPr>
  <dimension ref="A1:A37"/>
  <sheetViews>
    <sheetView tabSelected="1" view="pageBreakPreview" zoomScaleNormal="100" zoomScaleSheetLayoutView="100" workbookViewId="0"/>
  </sheetViews>
  <sheetFormatPr defaultRowHeight="18" x14ac:dyDescent="0.55000000000000004"/>
  <cols>
    <col min="1" max="1" width="99.58203125" bestFit="1" customWidth="1"/>
  </cols>
  <sheetData>
    <row r="1" spans="1:1" ht="5.15" customHeight="1" x14ac:dyDescent="0.55000000000000004"/>
    <row r="2" spans="1:1" ht="38.5" x14ac:dyDescent="0.55000000000000004">
      <c r="A2" s="19" t="s">
        <v>193</v>
      </c>
    </row>
    <row r="3" spans="1:1" ht="5.15" customHeight="1" x14ac:dyDescent="0.55000000000000004"/>
    <row r="4" spans="1:1" x14ac:dyDescent="0.55000000000000004">
      <c r="A4" t="s">
        <v>160</v>
      </c>
    </row>
    <row r="5" spans="1:1" x14ac:dyDescent="0.55000000000000004">
      <c r="A5" t="s">
        <v>161</v>
      </c>
    </row>
    <row r="6" spans="1:1" x14ac:dyDescent="0.55000000000000004">
      <c r="A6" s="32" t="s">
        <v>513</v>
      </c>
    </row>
    <row r="7" spans="1:1" x14ac:dyDescent="0.55000000000000004">
      <c r="A7" s="30"/>
    </row>
    <row r="8" spans="1:1" x14ac:dyDescent="0.55000000000000004">
      <c r="A8" t="s">
        <v>162</v>
      </c>
    </row>
    <row r="9" spans="1:1" ht="22.5" x14ac:dyDescent="0.55000000000000004">
      <c r="A9" s="28" t="s">
        <v>163</v>
      </c>
    </row>
    <row r="11" spans="1:1" x14ac:dyDescent="0.55000000000000004">
      <c r="A11" t="s">
        <v>164</v>
      </c>
    </row>
    <row r="12" spans="1:1" ht="22.5" x14ac:dyDescent="0.55000000000000004">
      <c r="A12" s="29" t="s">
        <v>165</v>
      </c>
    </row>
    <row r="13" spans="1:1" x14ac:dyDescent="0.55000000000000004">
      <c r="A13" t="s">
        <v>166</v>
      </c>
    </row>
    <row r="14" spans="1:1" x14ac:dyDescent="0.55000000000000004">
      <c r="A14" t="s">
        <v>167</v>
      </c>
    </row>
    <row r="15" spans="1:1" x14ac:dyDescent="0.55000000000000004">
      <c r="A15" t="s">
        <v>168</v>
      </c>
    </row>
    <row r="16" spans="1:1" x14ac:dyDescent="0.55000000000000004">
      <c r="A16" t="s">
        <v>169</v>
      </c>
    </row>
    <row r="17" spans="1:1" x14ac:dyDescent="0.55000000000000004">
      <c r="A17" t="s">
        <v>170</v>
      </c>
    </row>
    <row r="18" spans="1:1" x14ac:dyDescent="0.55000000000000004">
      <c r="A18" t="s">
        <v>515</v>
      </c>
    </row>
    <row r="21" spans="1:1" x14ac:dyDescent="0.55000000000000004">
      <c r="A21" t="s">
        <v>463</v>
      </c>
    </row>
    <row r="26" spans="1:1" x14ac:dyDescent="0.55000000000000004">
      <c r="A26" t="s">
        <v>171</v>
      </c>
    </row>
    <row r="27" spans="1:1" x14ac:dyDescent="0.55000000000000004">
      <c r="A27" t="s">
        <v>327</v>
      </c>
    </row>
    <row r="28" spans="1:1" x14ac:dyDescent="0.55000000000000004">
      <c r="A28" t="s">
        <v>172</v>
      </c>
    </row>
    <row r="29" spans="1:1" ht="36" x14ac:dyDescent="0.55000000000000004">
      <c r="A29" s="4" t="s">
        <v>191</v>
      </c>
    </row>
    <row r="30" spans="1:1" ht="36" x14ac:dyDescent="0.55000000000000004">
      <c r="A30" s="4" t="s">
        <v>464</v>
      </c>
    </row>
    <row r="31" spans="1:1" ht="36" x14ac:dyDescent="0.55000000000000004">
      <c r="A31" s="4" t="s">
        <v>465</v>
      </c>
    </row>
    <row r="33" spans="1:1" ht="72" x14ac:dyDescent="0.55000000000000004">
      <c r="A33" s="4" t="s">
        <v>195</v>
      </c>
    </row>
    <row r="35" spans="1:1" x14ac:dyDescent="0.55000000000000004">
      <c r="A35" t="s">
        <v>328</v>
      </c>
    </row>
    <row r="37" spans="1:1" x14ac:dyDescent="0.55000000000000004">
      <c r="A37" s="4"/>
    </row>
  </sheetData>
  <sheetProtection algorithmName="SHA-512" hashValue="Vr/oLJmFtfRmzjNN0WEFQa+Y8gYqaIMNDNttBK5mdyjj2atsVpZhfnyX636xVGmfucoUDFtjVDN89G9VM62kSA==" saltValue="gju+HVqKsv7O7ulK7nTOMQ==" spinCount="100000" sheet="1" objects="1" scenarios="1"/>
  <phoneticPr fontId="3"/>
  <pageMargins left="0.7" right="0.7" top="0.75" bottom="0.75" header="0.3" footer="0.3"/>
  <pageSetup paperSize="9"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38434-95B2-4C8C-8198-7F241C89707C}">
  <sheetPr codeName="Sheet2">
    <tabColor rgb="FF92D050"/>
  </sheetPr>
  <dimension ref="A1:P140"/>
  <sheetViews>
    <sheetView workbookViewId="0">
      <selection activeCell="E3" sqref="E3"/>
    </sheetView>
  </sheetViews>
  <sheetFormatPr defaultRowHeight="18" x14ac:dyDescent="0.55000000000000004"/>
  <cols>
    <col min="1" max="1" width="4.08203125" style="1" bestFit="1" customWidth="1"/>
    <col min="2" max="6" width="12.5" style="1" customWidth="1"/>
    <col min="7" max="7" width="4.83203125" style="1" bestFit="1" customWidth="1"/>
    <col min="8" max="8" width="12.5" style="1" customWidth="1"/>
    <col min="11" max="16" width="9" hidden="1" customWidth="1"/>
  </cols>
  <sheetData>
    <row r="1" spans="1:16" ht="25" customHeight="1" thickBot="1" x14ac:dyDescent="0.6">
      <c r="A1" s="43" t="s">
        <v>8</v>
      </c>
      <c r="B1" s="43"/>
      <c r="C1" s="43"/>
      <c r="D1" s="43"/>
      <c r="E1" s="20" t="s">
        <v>158</v>
      </c>
      <c r="F1" s="44"/>
      <c r="G1" s="45"/>
      <c r="H1" s="46"/>
    </row>
    <row r="2" spans="1:16" ht="25" customHeight="1" thickBot="1" x14ac:dyDescent="0.7">
      <c r="E2" s="20" t="s">
        <v>159</v>
      </c>
      <c r="F2" s="47"/>
      <c r="G2" s="48"/>
      <c r="H2" s="21" t="s">
        <v>189</v>
      </c>
    </row>
    <row r="3" spans="1:16" x14ac:dyDescent="0.55000000000000004">
      <c r="B3" s="32" t="s">
        <v>513</v>
      </c>
    </row>
    <row r="4" spans="1:16" x14ac:dyDescent="0.55000000000000004">
      <c r="B4" s="3" t="s">
        <v>512</v>
      </c>
    </row>
    <row r="5" spans="1:16" x14ac:dyDescent="0.55000000000000004">
      <c r="A5" s="22" t="s">
        <v>0</v>
      </c>
      <c r="B5" s="22" t="s">
        <v>1</v>
      </c>
      <c r="C5" s="22" t="s">
        <v>2</v>
      </c>
      <c r="D5" s="22" t="s">
        <v>3</v>
      </c>
      <c r="E5" s="22" t="s">
        <v>4</v>
      </c>
      <c r="F5" s="22" t="s">
        <v>5</v>
      </c>
      <c r="G5" s="22" t="s">
        <v>6</v>
      </c>
      <c r="H5" s="22" t="s">
        <v>7</v>
      </c>
      <c r="P5" t="s">
        <v>9</v>
      </c>
    </row>
    <row r="6" spans="1:16" x14ac:dyDescent="0.55000000000000004">
      <c r="A6" s="22">
        <v>1</v>
      </c>
      <c r="B6" s="23"/>
      <c r="C6" s="23"/>
      <c r="D6" s="23"/>
      <c r="E6" s="23"/>
      <c r="F6" s="23"/>
      <c r="G6" s="23"/>
      <c r="H6" s="24"/>
      <c r="P6" s="2" t="s">
        <v>11</v>
      </c>
    </row>
    <row r="7" spans="1:16" x14ac:dyDescent="0.55000000000000004">
      <c r="A7" s="22">
        <v>2</v>
      </c>
      <c r="B7" s="23"/>
      <c r="C7" s="23"/>
      <c r="D7" s="23"/>
      <c r="E7" s="23"/>
      <c r="F7" s="23"/>
      <c r="G7" s="23"/>
      <c r="H7" s="24"/>
      <c r="K7" t="s">
        <v>10</v>
      </c>
      <c r="L7" t="s">
        <v>13</v>
      </c>
      <c r="M7" t="s">
        <v>196</v>
      </c>
      <c r="N7" t="s">
        <v>329</v>
      </c>
      <c r="O7">
        <v>1</v>
      </c>
      <c r="P7" s="2"/>
    </row>
    <row r="8" spans="1:16" x14ac:dyDescent="0.55000000000000004">
      <c r="A8" s="22">
        <v>3</v>
      </c>
      <c r="B8" s="23"/>
      <c r="C8" s="23"/>
      <c r="D8" s="23"/>
      <c r="E8" s="23"/>
      <c r="F8" s="23"/>
      <c r="G8" s="23"/>
      <c r="H8" s="24"/>
      <c r="K8" t="s">
        <v>12</v>
      </c>
      <c r="L8" t="s">
        <v>15</v>
      </c>
      <c r="M8" t="s">
        <v>197</v>
      </c>
      <c r="N8" t="s">
        <v>330</v>
      </c>
      <c r="O8">
        <v>2</v>
      </c>
      <c r="P8" s="2"/>
    </row>
    <row r="9" spans="1:16" x14ac:dyDescent="0.55000000000000004">
      <c r="A9" s="22">
        <v>4</v>
      </c>
      <c r="B9" s="23"/>
      <c r="C9" s="23"/>
      <c r="D9" s="23"/>
      <c r="E9" s="23"/>
      <c r="F9" s="23"/>
      <c r="G9" s="23"/>
      <c r="H9" s="24"/>
      <c r="K9" t="s">
        <v>14</v>
      </c>
      <c r="L9" t="s">
        <v>17</v>
      </c>
      <c r="M9" t="s">
        <v>198</v>
      </c>
      <c r="N9" t="s">
        <v>331</v>
      </c>
      <c r="O9">
        <v>3</v>
      </c>
      <c r="P9" s="2"/>
    </row>
    <row r="10" spans="1:16" x14ac:dyDescent="0.55000000000000004">
      <c r="A10" s="22">
        <v>5</v>
      </c>
      <c r="B10" s="23"/>
      <c r="C10" s="23"/>
      <c r="D10" s="23"/>
      <c r="E10" s="23"/>
      <c r="F10" s="23"/>
      <c r="G10" s="23"/>
      <c r="H10" s="24"/>
      <c r="K10" t="s">
        <v>16</v>
      </c>
      <c r="L10" t="s">
        <v>19</v>
      </c>
      <c r="M10" t="s">
        <v>199</v>
      </c>
      <c r="N10" t="s">
        <v>332</v>
      </c>
      <c r="P10" s="2"/>
    </row>
    <row r="11" spans="1:16" x14ac:dyDescent="0.55000000000000004">
      <c r="A11" s="22">
        <v>6</v>
      </c>
      <c r="B11" s="23"/>
      <c r="C11" s="23"/>
      <c r="D11" s="23"/>
      <c r="E11" s="23"/>
      <c r="F11" s="23"/>
      <c r="G11" s="23"/>
      <c r="H11" s="24"/>
      <c r="K11" t="s">
        <v>18</v>
      </c>
      <c r="L11" t="s">
        <v>451</v>
      </c>
      <c r="M11" t="s">
        <v>200</v>
      </c>
      <c r="N11" t="s">
        <v>451</v>
      </c>
      <c r="P11" s="2"/>
    </row>
    <row r="12" spans="1:16" x14ac:dyDescent="0.55000000000000004">
      <c r="A12" s="22">
        <v>7</v>
      </c>
      <c r="B12" s="23"/>
      <c r="C12" s="23"/>
      <c r="D12" s="23"/>
      <c r="E12" s="23"/>
      <c r="F12" s="23"/>
      <c r="G12" s="23"/>
      <c r="H12" s="24"/>
      <c r="K12" t="s">
        <v>20</v>
      </c>
      <c r="L12" t="s">
        <v>22</v>
      </c>
      <c r="M12" t="s">
        <v>201</v>
      </c>
      <c r="N12" t="s">
        <v>333</v>
      </c>
      <c r="P12" s="2"/>
    </row>
    <row r="13" spans="1:16" x14ac:dyDescent="0.55000000000000004">
      <c r="A13" s="22">
        <v>8</v>
      </c>
      <c r="B13" s="23"/>
      <c r="C13" s="23"/>
      <c r="D13" s="23"/>
      <c r="E13" s="23"/>
      <c r="F13" s="23"/>
      <c r="G13" s="23"/>
      <c r="H13" s="24"/>
      <c r="K13" t="s">
        <v>21</v>
      </c>
      <c r="L13" t="s">
        <v>24</v>
      </c>
      <c r="M13" t="s">
        <v>202</v>
      </c>
      <c r="N13" t="s">
        <v>334</v>
      </c>
      <c r="P13" s="2"/>
    </row>
    <row r="14" spans="1:16" x14ac:dyDescent="0.55000000000000004">
      <c r="A14" s="22">
        <v>9</v>
      </c>
      <c r="B14" s="23"/>
      <c r="C14" s="23"/>
      <c r="D14" s="23"/>
      <c r="E14" s="23"/>
      <c r="F14" s="23"/>
      <c r="G14" s="23"/>
      <c r="H14" s="24"/>
      <c r="K14" t="s">
        <v>23</v>
      </c>
      <c r="L14" t="s">
        <v>26</v>
      </c>
      <c r="M14" t="s">
        <v>203</v>
      </c>
      <c r="N14" t="s">
        <v>335</v>
      </c>
      <c r="P14" s="2"/>
    </row>
    <row r="15" spans="1:16" x14ac:dyDescent="0.55000000000000004">
      <c r="A15" s="22">
        <v>10</v>
      </c>
      <c r="B15" s="23"/>
      <c r="C15" s="23"/>
      <c r="D15" s="23"/>
      <c r="E15" s="23"/>
      <c r="F15" s="23"/>
      <c r="G15" s="23"/>
      <c r="H15" s="24"/>
      <c r="K15" s="3" t="s">
        <v>25</v>
      </c>
      <c r="L15" t="s">
        <v>28</v>
      </c>
      <c r="M15" t="s">
        <v>204</v>
      </c>
      <c r="N15" t="s">
        <v>336</v>
      </c>
      <c r="P15" s="2"/>
    </row>
    <row r="16" spans="1:16" x14ac:dyDescent="0.55000000000000004">
      <c r="A16" s="22">
        <v>11</v>
      </c>
      <c r="B16" s="23"/>
      <c r="C16" s="23"/>
      <c r="D16" s="23"/>
      <c r="E16" s="23"/>
      <c r="F16" s="23"/>
      <c r="G16" s="23"/>
      <c r="H16" s="24"/>
      <c r="K16" t="s">
        <v>27</v>
      </c>
      <c r="L16" t="s">
        <v>460</v>
      </c>
      <c r="M16" t="s">
        <v>461</v>
      </c>
      <c r="N16" t="s">
        <v>462</v>
      </c>
      <c r="P16" s="2"/>
    </row>
    <row r="17" spans="1:16" x14ac:dyDescent="0.55000000000000004">
      <c r="A17" s="22">
        <v>12</v>
      </c>
      <c r="B17" s="23"/>
      <c r="C17" s="23"/>
      <c r="D17" s="23"/>
      <c r="E17" s="23"/>
      <c r="F17" s="23"/>
      <c r="G17" s="23"/>
      <c r="H17" s="24"/>
      <c r="K17" t="s">
        <v>29</v>
      </c>
      <c r="L17" t="s">
        <v>31</v>
      </c>
      <c r="M17" t="s">
        <v>205</v>
      </c>
      <c r="N17" t="s">
        <v>337</v>
      </c>
      <c r="P17" s="2"/>
    </row>
    <row r="18" spans="1:16" x14ac:dyDescent="0.55000000000000004">
      <c r="A18" s="22">
        <v>13</v>
      </c>
      <c r="B18" s="23"/>
      <c r="C18" s="23"/>
      <c r="D18" s="23"/>
      <c r="E18" s="23"/>
      <c r="F18" s="23"/>
      <c r="G18" s="23"/>
      <c r="H18" s="24"/>
      <c r="K18" t="s">
        <v>30</v>
      </c>
      <c r="L18" t="s">
        <v>33</v>
      </c>
      <c r="M18" t="s">
        <v>206</v>
      </c>
      <c r="N18" t="s">
        <v>338</v>
      </c>
      <c r="P18" s="2"/>
    </row>
    <row r="19" spans="1:16" x14ac:dyDescent="0.55000000000000004">
      <c r="A19" s="22">
        <v>14</v>
      </c>
      <c r="B19" s="23"/>
      <c r="C19" s="23"/>
      <c r="D19" s="23"/>
      <c r="E19" s="23"/>
      <c r="F19" s="23"/>
      <c r="G19" s="23"/>
      <c r="H19" s="24"/>
      <c r="K19" t="s">
        <v>32</v>
      </c>
      <c r="L19" t="s">
        <v>35</v>
      </c>
      <c r="M19" t="s">
        <v>207</v>
      </c>
      <c r="N19" t="s">
        <v>339</v>
      </c>
      <c r="P19" s="2"/>
    </row>
    <row r="20" spans="1:16" x14ac:dyDescent="0.55000000000000004">
      <c r="A20" s="22">
        <v>15</v>
      </c>
      <c r="B20" s="23"/>
      <c r="C20" s="23"/>
      <c r="D20" s="23"/>
      <c r="E20" s="23"/>
      <c r="F20" s="23"/>
      <c r="G20" s="23"/>
      <c r="H20" s="24"/>
      <c r="K20" t="s">
        <v>34</v>
      </c>
      <c r="L20" t="s">
        <v>37</v>
      </c>
      <c r="M20" t="s">
        <v>208</v>
      </c>
      <c r="N20" t="s">
        <v>340</v>
      </c>
      <c r="P20" s="2"/>
    </row>
    <row r="21" spans="1:16" x14ac:dyDescent="0.55000000000000004">
      <c r="A21" s="22">
        <v>16</v>
      </c>
      <c r="B21" s="23"/>
      <c r="C21" s="23"/>
      <c r="D21" s="23"/>
      <c r="E21" s="23"/>
      <c r="F21" s="23"/>
      <c r="G21" s="23"/>
      <c r="H21" s="24"/>
      <c r="K21" t="s">
        <v>36</v>
      </c>
      <c r="L21" t="s">
        <v>39</v>
      </c>
      <c r="M21" t="s">
        <v>209</v>
      </c>
      <c r="N21" t="s">
        <v>341</v>
      </c>
      <c r="P21" s="2"/>
    </row>
    <row r="22" spans="1:16" x14ac:dyDescent="0.55000000000000004">
      <c r="A22" s="22">
        <v>17</v>
      </c>
      <c r="B22" s="23"/>
      <c r="C22" s="23"/>
      <c r="D22" s="23"/>
      <c r="E22" s="23"/>
      <c r="F22" s="23"/>
      <c r="G22" s="23"/>
      <c r="H22" s="24"/>
      <c r="K22" t="s">
        <v>38</v>
      </c>
      <c r="L22" t="s">
        <v>41</v>
      </c>
      <c r="M22" t="s">
        <v>210</v>
      </c>
      <c r="N22" t="s">
        <v>342</v>
      </c>
      <c r="P22" s="2"/>
    </row>
    <row r="23" spans="1:16" x14ac:dyDescent="0.55000000000000004">
      <c r="A23" s="22">
        <v>18</v>
      </c>
      <c r="B23" s="23"/>
      <c r="C23" s="23"/>
      <c r="D23" s="23"/>
      <c r="E23" s="23"/>
      <c r="F23" s="23"/>
      <c r="G23" s="23"/>
      <c r="H23" s="24"/>
      <c r="K23" t="s">
        <v>40</v>
      </c>
      <c r="L23" t="s">
        <v>43</v>
      </c>
      <c r="M23" t="s">
        <v>211</v>
      </c>
      <c r="N23" t="s">
        <v>343</v>
      </c>
      <c r="P23" s="2"/>
    </row>
    <row r="24" spans="1:16" x14ac:dyDescent="0.55000000000000004">
      <c r="A24" s="22">
        <v>19</v>
      </c>
      <c r="B24" s="23"/>
      <c r="C24" s="23"/>
      <c r="D24" s="23"/>
      <c r="E24" s="23"/>
      <c r="F24" s="23"/>
      <c r="G24" s="23"/>
      <c r="H24" s="24"/>
      <c r="K24" t="s">
        <v>42</v>
      </c>
      <c r="L24" t="s">
        <v>44</v>
      </c>
      <c r="M24" t="s">
        <v>212</v>
      </c>
      <c r="N24" t="s">
        <v>344</v>
      </c>
      <c r="P24" s="2"/>
    </row>
    <row r="25" spans="1:16" x14ac:dyDescent="0.55000000000000004">
      <c r="A25" s="22">
        <v>20</v>
      </c>
      <c r="B25" s="23"/>
      <c r="C25" s="23"/>
      <c r="D25" s="23"/>
      <c r="E25" s="23"/>
      <c r="F25" s="23"/>
      <c r="G25" s="23"/>
      <c r="H25" s="24"/>
      <c r="L25" t="s">
        <v>45</v>
      </c>
      <c r="M25" t="s">
        <v>213</v>
      </c>
      <c r="N25" t="s">
        <v>345</v>
      </c>
      <c r="P25" s="2"/>
    </row>
    <row r="26" spans="1:16" x14ac:dyDescent="0.55000000000000004">
      <c r="A26" s="22">
        <v>21</v>
      </c>
      <c r="B26" s="23"/>
      <c r="C26" s="23"/>
      <c r="D26" s="23"/>
      <c r="E26" s="23"/>
      <c r="F26" s="23"/>
      <c r="G26" s="23"/>
      <c r="H26" s="24"/>
      <c r="L26" t="s">
        <v>46</v>
      </c>
      <c r="M26" t="s">
        <v>214</v>
      </c>
      <c r="N26" t="s">
        <v>346</v>
      </c>
      <c r="P26" s="2"/>
    </row>
    <row r="27" spans="1:16" x14ac:dyDescent="0.55000000000000004">
      <c r="A27" s="22">
        <v>22</v>
      </c>
      <c r="B27" s="23"/>
      <c r="C27" s="23"/>
      <c r="D27" s="23"/>
      <c r="E27" s="23"/>
      <c r="F27" s="23"/>
      <c r="G27" s="23"/>
      <c r="H27" s="24"/>
      <c r="L27" t="s">
        <v>47</v>
      </c>
      <c r="M27" t="s">
        <v>215</v>
      </c>
      <c r="N27" t="s">
        <v>347</v>
      </c>
      <c r="P27" s="2"/>
    </row>
    <row r="28" spans="1:16" x14ac:dyDescent="0.55000000000000004">
      <c r="A28" s="22">
        <v>23</v>
      </c>
      <c r="B28" s="23"/>
      <c r="C28" s="23"/>
      <c r="D28" s="23"/>
      <c r="E28" s="23"/>
      <c r="F28" s="23"/>
      <c r="G28" s="23"/>
      <c r="H28" s="24"/>
      <c r="L28" t="s">
        <v>48</v>
      </c>
      <c r="M28" t="s">
        <v>216</v>
      </c>
      <c r="N28" t="s">
        <v>348</v>
      </c>
      <c r="P28" s="2"/>
    </row>
    <row r="29" spans="1:16" x14ac:dyDescent="0.55000000000000004">
      <c r="A29" s="22">
        <v>24</v>
      </c>
      <c r="B29" s="23"/>
      <c r="C29" s="23"/>
      <c r="D29" s="23"/>
      <c r="E29" s="23"/>
      <c r="F29" s="23"/>
      <c r="G29" s="23"/>
      <c r="H29" s="24"/>
      <c r="L29" t="s">
        <v>49</v>
      </c>
      <c r="M29" t="s">
        <v>217</v>
      </c>
      <c r="N29" t="s">
        <v>349</v>
      </c>
      <c r="P29" s="2"/>
    </row>
    <row r="30" spans="1:16" x14ac:dyDescent="0.55000000000000004">
      <c r="A30" s="22">
        <v>25</v>
      </c>
      <c r="B30" s="23"/>
      <c r="C30" s="23"/>
      <c r="D30" s="23"/>
      <c r="E30" s="23"/>
      <c r="F30" s="23"/>
      <c r="G30" s="23"/>
      <c r="H30" s="24"/>
      <c r="L30" t="s">
        <v>50</v>
      </c>
      <c r="M30" t="s">
        <v>218</v>
      </c>
      <c r="N30" t="s">
        <v>350</v>
      </c>
      <c r="P30" s="2"/>
    </row>
    <row r="31" spans="1:16" x14ac:dyDescent="0.55000000000000004">
      <c r="A31" s="22">
        <v>26</v>
      </c>
      <c r="B31" s="23"/>
      <c r="C31" s="23"/>
      <c r="D31" s="23"/>
      <c r="E31" s="23"/>
      <c r="F31" s="23"/>
      <c r="G31" s="23"/>
      <c r="H31" s="24"/>
      <c r="L31" t="s">
        <v>51</v>
      </c>
      <c r="M31" t="s">
        <v>219</v>
      </c>
      <c r="N31" t="s">
        <v>351</v>
      </c>
      <c r="P31" s="2"/>
    </row>
    <row r="32" spans="1:16" x14ac:dyDescent="0.55000000000000004">
      <c r="A32" s="22">
        <v>27</v>
      </c>
      <c r="B32" s="23"/>
      <c r="C32" s="23"/>
      <c r="D32" s="23"/>
      <c r="E32" s="23"/>
      <c r="F32" s="23"/>
      <c r="G32" s="23"/>
      <c r="H32" s="24"/>
      <c r="L32" t="s">
        <v>52</v>
      </c>
      <c r="M32" t="s">
        <v>220</v>
      </c>
      <c r="N32" t="s">
        <v>352</v>
      </c>
      <c r="P32" s="2"/>
    </row>
    <row r="33" spans="1:16" x14ac:dyDescent="0.55000000000000004">
      <c r="A33" s="22">
        <v>28</v>
      </c>
      <c r="B33" s="23"/>
      <c r="C33" s="23"/>
      <c r="D33" s="23"/>
      <c r="E33" s="23"/>
      <c r="F33" s="23"/>
      <c r="G33" s="23"/>
      <c r="H33" s="24"/>
      <c r="L33" t="s">
        <v>53</v>
      </c>
      <c r="M33" t="s">
        <v>221</v>
      </c>
      <c r="N33" t="s">
        <v>353</v>
      </c>
      <c r="P33" s="2"/>
    </row>
    <row r="34" spans="1:16" x14ac:dyDescent="0.55000000000000004">
      <c r="A34" s="22">
        <v>29</v>
      </c>
      <c r="B34" s="23"/>
      <c r="C34" s="23"/>
      <c r="D34" s="23"/>
      <c r="E34" s="23"/>
      <c r="F34" s="23"/>
      <c r="G34" s="23"/>
      <c r="H34" s="24"/>
      <c r="L34" t="s">
        <v>54</v>
      </c>
      <c r="M34" t="s">
        <v>222</v>
      </c>
      <c r="N34" t="s">
        <v>354</v>
      </c>
      <c r="P34" s="2"/>
    </row>
    <row r="35" spans="1:16" x14ac:dyDescent="0.55000000000000004">
      <c r="A35" s="22">
        <v>30</v>
      </c>
      <c r="B35" s="23"/>
      <c r="C35" s="23"/>
      <c r="D35" s="23"/>
      <c r="E35" s="23"/>
      <c r="F35" s="23"/>
      <c r="G35" s="23"/>
      <c r="H35" s="24"/>
      <c r="L35" t="s">
        <v>55</v>
      </c>
      <c r="M35" t="s">
        <v>223</v>
      </c>
      <c r="N35" t="s">
        <v>355</v>
      </c>
      <c r="P35" s="2"/>
    </row>
    <row r="36" spans="1:16" x14ac:dyDescent="0.55000000000000004">
      <c r="A36" s="22">
        <v>31</v>
      </c>
      <c r="B36" s="23"/>
      <c r="C36" s="23"/>
      <c r="D36" s="23"/>
      <c r="E36" s="23"/>
      <c r="F36" s="23"/>
      <c r="G36" s="23"/>
      <c r="H36" s="24"/>
      <c r="L36" t="s">
        <v>56</v>
      </c>
      <c r="M36" t="s">
        <v>224</v>
      </c>
      <c r="N36" t="s">
        <v>356</v>
      </c>
      <c r="P36" s="2"/>
    </row>
    <row r="37" spans="1:16" x14ac:dyDescent="0.55000000000000004">
      <c r="A37" s="22">
        <v>32</v>
      </c>
      <c r="B37" s="23"/>
      <c r="C37" s="23"/>
      <c r="D37" s="23"/>
      <c r="E37" s="23"/>
      <c r="F37" s="23"/>
      <c r="G37" s="23"/>
      <c r="H37" s="24"/>
      <c r="L37" t="s">
        <v>57</v>
      </c>
      <c r="M37" t="s">
        <v>225</v>
      </c>
      <c r="N37" t="s">
        <v>357</v>
      </c>
      <c r="P37" s="2"/>
    </row>
    <row r="38" spans="1:16" x14ac:dyDescent="0.55000000000000004">
      <c r="A38" s="22">
        <v>33</v>
      </c>
      <c r="B38" s="23"/>
      <c r="C38" s="23"/>
      <c r="D38" s="23"/>
      <c r="E38" s="23"/>
      <c r="F38" s="23"/>
      <c r="G38" s="23"/>
      <c r="H38" s="24"/>
      <c r="L38" t="s">
        <v>58</v>
      </c>
      <c r="M38" t="s">
        <v>226</v>
      </c>
      <c r="N38" t="s">
        <v>358</v>
      </c>
      <c r="P38" s="2"/>
    </row>
    <row r="39" spans="1:16" x14ac:dyDescent="0.55000000000000004">
      <c r="A39" s="22">
        <v>34</v>
      </c>
      <c r="B39" s="23"/>
      <c r="C39" s="23"/>
      <c r="D39" s="23"/>
      <c r="E39" s="23"/>
      <c r="F39" s="23"/>
      <c r="G39" s="23"/>
      <c r="H39" s="24"/>
      <c r="L39" t="s">
        <v>59</v>
      </c>
      <c r="M39" t="s">
        <v>227</v>
      </c>
      <c r="N39" t="s">
        <v>359</v>
      </c>
      <c r="P39" s="2"/>
    </row>
    <row r="40" spans="1:16" x14ac:dyDescent="0.55000000000000004">
      <c r="A40" s="22">
        <v>35</v>
      </c>
      <c r="B40" s="23"/>
      <c r="C40" s="23"/>
      <c r="D40" s="23"/>
      <c r="E40" s="23"/>
      <c r="F40" s="23"/>
      <c r="G40" s="23"/>
      <c r="H40" s="24"/>
      <c r="L40" t="s">
        <v>60</v>
      </c>
      <c r="M40" t="s">
        <v>228</v>
      </c>
      <c r="N40" t="s">
        <v>360</v>
      </c>
      <c r="P40" s="2"/>
    </row>
    <row r="41" spans="1:16" x14ac:dyDescent="0.55000000000000004">
      <c r="A41" s="22">
        <v>36</v>
      </c>
      <c r="B41" s="23"/>
      <c r="C41" s="23"/>
      <c r="D41" s="23"/>
      <c r="E41" s="23"/>
      <c r="F41" s="23"/>
      <c r="G41" s="23"/>
      <c r="H41" s="24"/>
      <c r="L41" t="s">
        <v>61</v>
      </c>
      <c r="M41" t="s">
        <v>229</v>
      </c>
      <c r="N41" t="s">
        <v>361</v>
      </c>
      <c r="P41" s="2"/>
    </row>
    <row r="42" spans="1:16" x14ac:dyDescent="0.55000000000000004">
      <c r="A42" s="22">
        <v>37</v>
      </c>
      <c r="B42" s="23"/>
      <c r="C42" s="23"/>
      <c r="D42" s="23"/>
      <c r="E42" s="23"/>
      <c r="F42" s="23"/>
      <c r="G42" s="23"/>
      <c r="H42" s="24"/>
      <c r="L42" t="s">
        <v>62</v>
      </c>
      <c r="M42" t="s">
        <v>230</v>
      </c>
      <c r="N42" t="s">
        <v>362</v>
      </c>
      <c r="P42" s="2"/>
    </row>
    <row r="43" spans="1:16" x14ac:dyDescent="0.55000000000000004">
      <c r="A43" s="22">
        <v>38</v>
      </c>
      <c r="B43" s="23"/>
      <c r="C43" s="23"/>
      <c r="D43" s="23"/>
      <c r="E43" s="23"/>
      <c r="F43" s="23"/>
      <c r="G43" s="23"/>
      <c r="H43" s="24"/>
      <c r="L43" t="s">
        <v>63</v>
      </c>
      <c r="M43" t="s">
        <v>231</v>
      </c>
      <c r="N43" t="s">
        <v>363</v>
      </c>
      <c r="P43" s="2"/>
    </row>
    <row r="44" spans="1:16" x14ac:dyDescent="0.55000000000000004">
      <c r="A44" s="22">
        <v>39</v>
      </c>
      <c r="B44" s="23"/>
      <c r="C44" s="23"/>
      <c r="D44" s="23"/>
      <c r="E44" s="23"/>
      <c r="F44" s="23"/>
      <c r="G44" s="23"/>
      <c r="H44" s="24"/>
      <c r="L44" t="s">
        <v>64</v>
      </c>
      <c r="M44" t="s">
        <v>232</v>
      </c>
      <c r="N44" t="s">
        <v>364</v>
      </c>
      <c r="P44" s="2"/>
    </row>
    <row r="45" spans="1:16" x14ac:dyDescent="0.55000000000000004">
      <c r="A45" s="22">
        <v>40</v>
      </c>
      <c r="B45" s="23"/>
      <c r="C45" s="23"/>
      <c r="D45" s="23"/>
      <c r="E45" s="23"/>
      <c r="F45" s="23"/>
      <c r="G45" s="23"/>
      <c r="H45" s="24"/>
      <c r="L45" t="s">
        <v>65</v>
      </c>
      <c r="M45" t="s">
        <v>233</v>
      </c>
      <c r="N45" t="s">
        <v>365</v>
      </c>
      <c r="P45" s="2"/>
    </row>
    <row r="46" spans="1:16" x14ac:dyDescent="0.55000000000000004">
      <c r="A46" s="22">
        <v>41</v>
      </c>
      <c r="B46" s="23"/>
      <c r="C46" s="23"/>
      <c r="D46" s="23"/>
      <c r="E46" s="23"/>
      <c r="F46" s="23"/>
      <c r="G46" s="23"/>
      <c r="H46" s="24"/>
      <c r="L46" t="s">
        <v>66</v>
      </c>
      <c r="M46" t="s">
        <v>234</v>
      </c>
      <c r="N46" t="s">
        <v>366</v>
      </c>
      <c r="P46" s="2"/>
    </row>
    <row r="47" spans="1:16" x14ac:dyDescent="0.55000000000000004">
      <c r="A47" s="22">
        <v>42</v>
      </c>
      <c r="B47" s="23"/>
      <c r="C47" s="23"/>
      <c r="D47" s="23"/>
      <c r="E47" s="23"/>
      <c r="F47" s="23"/>
      <c r="G47" s="23"/>
      <c r="H47" s="24"/>
      <c r="L47" t="s">
        <v>67</v>
      </c>
      <c r="M47" t="s">
        <v>235</v>
      </c>
      <c r="N47" t="s">
        <v>367</v>
      </c>
      <c r="P47" s="2"/>
    </row>
    <row r="48" spans="1:16" x14ac:dyDescent="0.55000000000000004">
      <c r="A48" s="22">
        <v>43</v>
      </c>
      <c r="B48" s="23"/>
      <c r="C48" s="23"/>
      <c r="D48" s="23"/>
      <c r="E48" s="23"/>
      <c r="F48" s="23"/>
      <c r="G48" s="23"/>
      <c r="H48" s="24"/>
      <c r="L48" t="s">
        <v>68</v>
      </c>
      <c r="M48" t="s">
        <v>236</v>
      </c>
      <c r="N48" t="s">
        <v>368</v>
      </c>
      <c r="P48" s="2"/>
    </row>
    <row r="49" spans="1:16" x14ac:dyDescent="0.55000000000000004">
      <c r="A49" s="22">
        <v>44</v>
      </c>
      <c r="B49" s="23"/>
      <c r="C49" s="23"/>
      <c r="D49" s="23"/>
      <c r="E49" s="23"/>
      <c r="F49" s="23"/>
      <c r="G49" s="23"/>
      <c r="H49" s="24"/>
      <c r="L49" t="s">
        <v>69</v>
      </c>
      <c r="M49" t="s">
        <v>237</v>
      </c>
      <c r="N49" t="s">
        <v>369</v>
      </c>
      <c r="P49" s="2"/>
    </row>
    <row r="50" spans="1:16" x14ac:dyDescent="0.55000000000000004">
      <c r="A50" s="22">
        <v>45</v>
      </c>
      <c r="B50" s="23"/>
      <c r="C50" s="23"/>
      <c r="D50" s="23"/>
      <c r="E50" s="23"/>
      <c r="F50" s="23"/>
      <c r="G50" s="23"/>
      <c r="H50" s="24"/>
      <c r="L50" t="s">
        <v>70</v>
      </c>
      <c r="M50" t="s">
        <v>238</v>
      </c>
      <c r="N50" t="s">
        <v>370</v>
      </c>
      <c r="P50" s="2"/>
    </row>
    <row r="51" spans="1:16" x14ac:dyDescent="0.55000000000000004">
      <c r="A51" s="22">
        <v>46</v>
      </c>
      <c r="B51" s="23"/>
      <c r="C51" s="23"/>
      <c r="D51" s="23"/>
      <c r="E51" s="23"/>
      <c r="F51" s="23"/>
      <c r="G51" s="23"/>
      <c r="H51" s="24"/>
      <c r="L51" t="s">
        <v>71</v>
      </c>
      <c r="M51" t="s">
        <v>239</v>
      </c>
      <c r="N51" t="s">
        <v>371</v>
      </c>
      <c r="P51" s="2"/>
    </row>
    <row r="52" spans="1:16" x14ac:dyDescent="0.55000000000000004">
      <c r="A52" s="22">
        <v>47</v>
      </c>
      <c r="B52" s="23"/>
      <c r="C52" s="23"/>
      <c r="D52" s="23"/>
      <c r="E52" s="23"/>
      <c r="F52" s="23"/>
      <c r="G52" s="23"/>
      <c r="H52" s="24"/>
      <c r="L52" t="s">
        <v>72</v>
      </c>
      <c r="M52" t="s">
        <v>240</v>
      </c>
      <c r="N52" t="s">
        <v>372</v>
      </c>
      <c r="P52" s="2"/>
    </row>
    <row r="53" spans="1:16" x14ac:dyDescent="0.55000000000000004">
      <c r="A53" s="22">
        <v>48</v>
      </c>
      <c r="B53" s="23"/>
      <c r="C53" s="23"/>
      <c r="D53" s="23"/>
      <c r="E53" s="23"/>
      <c r="F53" s="23"/>
      <c r="G53" s="23"/>
      <c r="H53" s="24"/>
      <c r="L53" t="s">
        <v>73</v>
      </c>
      <c r="M53" t="s">
        <v>241</v>
      </c>
      <c r="N53" t="s">
        <v>373</v>
      </c>
      <c r="P53" s="2"/>
    </row>
    <row r="54" spans="1:16" x14ac:dyDescent="0.55000000000000004">
      <c r="A54" s="22">
        <v>49</v>
      </c>
      <c r="B54" s="23"/>
      <c r="C54" s="23"/>
      <c r="D54" s="23"/>
      <c r="E54" s="23"/>
      <c r="F54" s="23"/>
      <c r="G54" s="23"/>
      <c r="H54" s="24"/>
      <c r="L54" t="s">
        <v>452</v>
      </c>
      <c r="M54" t="s">
        <v>242</v>
      </c>
      <c r="N54" t="s">
        <v>452</v>
      </c>
      <c r="P54" s="2"/>
    </row>
    <row r="55" spans="1:16" x14ac:dyDescent="0.55000000000000004">
      <c r="A55" s="22">
        <v>50</v>
      </c>
      <c r="B55" s="23"/>
      <c r="C55" s="23"/>
      <c r="D55" s="23"/>
      <c r="E55" s="23"/>
      <c r="F55" s="23"/>
      <c r="G55" s="23"/>
      <c r="H55" s="24"/>
      <c r="L55" t="s">
        <v>74</v>
      </c>
      <c r="M55" t="s">
        <v>243</v>
      </c>
      <c r="N55" t="s">
        <v>453</v>
      </c>
      <c r="P55" s="2"/>
    </row>
    <row r="56" spans="1:16" x14ac:dyDescent="0.55000000000000004">
      <c r="A56" s="22">
        <v>51</v>
      </c>
      <c r="B56" s="23"/>
      <c r="C56" s="23"/>
      <c r="D56" s="23"/>
      <c r="E56" s="23"/>
      <c r="F56" s="23"/>
      <c r="G56" s="23"/>
      <c r="H56" s="24"/>
      <c r="L56" t="s">
        <v>75</v>
      </c>
      <c r="M56" t="s">
        <v>244</v>
      </c>
      <c r="N56" t="s">
        <v>374</v>
      </c>
      <c r="P56" s="2"/>
    </row>
    <row r="57" spans="1:16" x14ac:dyDescent="0.55000000000000004">
      <c r="A57" s="22">
        <v>52</v>
      </c>
      <c r="B57" s="23"/>
      <c r="C57" s="23"/>
      <c r="D57" s="23"/>
      <c r="E57" s="23"/>
      <c r="F57" s="23"/>
      <c r="G57" s="23"/>
      <c r="H57" s="24"/>
      <c r="L57" t="s">
        <v>76</v>
      </c>
      <c r="M57" t="s">
        <v>245</v>
      </c>
      <c r="N57" t="s">
        <v>375</v>
      </c>
      <c r="P57" s="2"/>
    </row>
    <row r="58" spans="1:16" x14ac:dyDescent="0.55000000000000004">
      <c r="A58" s="22">
        <v>53</v>
      </c>
      <c r="B58" s="23"/>
      <c r="C58" s="23"/>
      <c r="D58" s="23"/>
      <c r="E58" s="23"/>
      <c r="F58" s="23"/>
      <c r="G58" s="23"/>
      <c r="H58" s="24"/>
      <c r="L58" t="s">
        <v>77</v>
      </c>
      <c r="M58" t="s">
        <v>246</v>
      </c>
      <c r="N58" t="s">
        <v>376</v>
      </c>
      <c r="P58" s="2"/>
    </row>
    <row r="59" spans="1:16" x14ac:dyDescent="0.55000000000000004">
      <c r="A59" s="22">
        <v>54</v>
      </c>
      <c r="B59" s="23"/>
      <c r="C59" s="23"/>
      <c r="D59" s="23"/>
      <c r="E59" s="23"/>
      <c r="F59" s="23"/>
      <c r="G59" s="23"/>
      <c r="H59" s="24"/>
      <c r="L59" t="s">
        <v>78</v>
      </c>
      <c r="M59" t="s">
        <v>247</v>
      </c>
      <c r="N59" t="s">
        <v>377</v>
      </c>
      <c r="P59" s="2"/>
    </row>
    <row r="60" spans="1:16" x14ac:dyDescent="0.55000000000000004">
      <c r="A60" s="22">
        <v>55</v>
      </c>
      <c r="B60" s="23"/>
      <c r="C60" s="23"/>
      <c r="D60" s="23"/>
      <c r="E60" s="23"/>
      <c r="F60" s="23"/>
      <c r="G60" s="23"/>
      <c r="H60" s="23"/>
      <c r="L60" t="s">
        <v>79</v>
      </c>
      <c r="M60" t="s">
        <v>248</v>
      </c>
      <c r="N60" t="s">
        <v>378</v>
      </c>
      <c r="P60" s="2"/>
    </row>
    <row r="61" spans="1:16" x14ac:dyDescent="0.55000000000000004">
      <c r="A61" s="22">
        <v>56</v>
      </c>
      <c r="B61" s="23"/>
      <c r="C61" s="23"/>
      <c r="D61" s="23"/>
      <c r="E61" s="23"/>
      <c r="F61" s="23"/>
      <c r="G61" s="23"/>
      <c r="H61" s="23"/>
      <c r="L61" t="s">
        <v>80</v>
      </c>
      <c r="M61" t="s">
        <v>249</v>
      </c>
      <c r="N61" t="s">
        <v>379</v>
      </c>
      <c r="P61" s="2"/>
    </row>
    <row r="62" spans="1:16" x14ac:dyDescent="0.55000000000000004">
      <c r="A62" s="22">
        <v>57</v>
      </c>
      <c r="B62" s="23"/>
      <c r="C62" s="23"/>
      <c r="D62" s="23"/>
      <c r="E62" s="23"/>
      <c r="F62" s="23"/>
      <c r="G62" s="23"/>
      <c r="H62" s="23"/>
      <c r="L62" t="s">
        <v>81</v>
      </c>
      <c r="M62" t="s">
        <v>250</v>
      </c>
      <c r="N62" t="s">
        <v>380</v>
      </c>
      <c r="P62" s="2"/>
    </row>
    <row r="63" spans="1:16" x14ac:dyDescent="0.55000000000000004">
      <c r="A63" s="22">
        <v>58</v>
      </c>
      <c r="B63" s="23"/>
      <c r="C63" s="23"/>
      <c r="D63" s="23"/>
      <c r="E63" s="23"/>
      <c r="F63" s="23"/>
      <c r="G63" s="23"/>
      <c r="H63" s="23"/>
      <c r="L63" t="s">
        <v>82</v>
      </c>
      <c r="M63" t="s">
        <v>251</v>
      </c>
      <c r="N63" t="s">
        <v>454</v>
      </c>
      <c r="P63" s="2"/>
    </row>
    <row r="64" spans="1:16" x14ac:dyDescent="0.55000000000000004">
      <c r="A64" s="22">
        <v>59</v>
      </c>
      <c r="B64" s="23"/>
      <c r="C64" s="23"/>
      <c r="D64" s="23"/>
      <c r="E64" s="23"/>
      <c r="F64" s="23"/>
      <c r="G64" s="23"/>
      <c r="H64" s="23"/>
      <c r="L64" t="s">
        <v>83</v>
      </c>
      <c r="M64" t="s">
        <v>252</v>
      </c>
      <c r="N64" t="s">
        <v>381</v>
      </c>
      <c r="P64" s="2"/>
    </row>
    <row r="65" spans="1:16" x14ac:dyDescent="0.55000000000000004">
      <c r="A65" s="22">
        <v>60</v>
      </c>
      <c r="B65" s="23"/>
      <c r="C65" s="23"/>
      <c r="D65" s="23"/>
      <c r="E65" s="23"/>
      <c r="F65" s="23"/>
      <c r="G65" s="23"/>
      <c r="H65" s="23"/>
      <c r="L65" t="s">
        <v>84</v>
      </c>
      <c r="M65" t="s">
        <v>253</v>
      </c>
      <c r="N65" t="s">
        <v>382</v>
      </c>
      <c r="P65" s="2"/>
    </row>
    <row r="66" spans="1:16" x14ac:dyDescent="0.55000000000000004">
      <c r="A66" s="22">
        <v>61</v>
      </c>
      <c r="B66" s="23"/>
      <c r="C66" s="23"/>
      <c r="D66" s="23"/>
      <c r="E66" s="23"/>
      <c r="F66" s="23"/>
      <c r="G66" s="23"/>
      <c r="H66" s="23"/>
      <c r="L66" t="s">
        <v>85</v>
      </c>
      <c r="M66" t="s">
        <v>254</v>
      </c>
      <c r="N66" t="s">
        <v>383</v>
      </c>
      <c r="P66" s="2"/>
    </row>
    <row r="67" spans="1:16" x14ac:dyDescent="0.55000000000000004">
      <c r="A67" s="22">
        <v>62</v>
      </c>
      <c r="B67" s="23"/>
      <c r="C67" s="23"/>
      <c r="D67" s="23"/>
      <c r="E67" s="23"/>
      <c r="F67" s="23"/>
      <c r="G67" s="23"/>
      <c r="H67" s="23"/>
      <c r="L67" t="s">
        <v>86</v>
      </c>
      <c r="M67" t="s">
        <v>255</v>
      </c>
      <c r="N67" t="s">
        <v>384</v>
      </c>
      <c r="P67" s="2"/>
    </row>
    <row r="68" spans="1:16" x14ac:dyDescent="0.55000000000000004">
      <c r="A68" s="22">
        <v>63</v>
      </c>
      <c r="B68" s="23"/>
      <c r="C68" s="23"/>
      <c r="D68" s="23"/>
      <c r="E68" s="23"/>
      <c r="F68" s="23"/>
      <c r="G68" s="23"/>
      <c r="H68" s="23"/>
      <c r="L68" t="s">
        <v>87</v>
      </c>
      <c r="M68" t="s">
        <v>256</v>
      </c>
      <c r="N68" t="s">
        <v>385</v>
      </c>
      <c r="P68" s="2"/>
    </row>
    <row r="69" spans="1:16" x14ac:dyDescent="0.55000000000000004">
      <c r="A69" s="22">
        <v>64</v>
      </c>
      <c r="B69" s="23"/>
      <c r="C69" s="23"/>
      <c r="D69" s="23"/>
      <c r="E69" s="23"/>
      <c r="F69" s="23"/>
      <c r="G69" s="23"/>
      <c r="H69" s="23"/>
      <c r="L69" t="s">
        <v>88</v>
      </c>
      <c r="M69" t="s">
        <v>257</v>
      </c>
      <c r="N69" t="s">
        <v>386</v>
      </c>
      <c r="P69" s="2"/>
    </row>
    <row r="70" spans="1:16" x14ac:dyDescent="0.55000000000000004">
      <c r="A70" s="22">
        <v>65</v>
      </c>
      <c r="B70" s="23"/>
      <c r="C70" s="23"/>
      <c r="D70" s="23"/>
      <c r="E70" s="23"/>
      <c r="F70" s="23"/>
      <c r="G70" s="23"/>
      <c r="H70" s="23"/>
      <c r="L70" t="s">
        <v>89</v>
      </c>
      <c r="M70" t="s">
        <v>258</v>
      </c>
      <c r="N70" t="s">
        <v>387</v>
      </c>
      <c r="P70" s="2"/>
    </row>
    <row r="71" spans="1:16" x14ac:dyDescent="0.55000000000000004">
      <c r="A71" s="22">
        <v>66</v>
      </c>
      <c r="B71" s="23"/>
      <c r="C71" s="23"/>
      <c r="D71" s="23"/>
      <c r="E71" s="23"/>
      <c r="F71" s="23"/>
      <c r="G71" s="23"/>
      <c r="H71" s="23"/>
      <c r="L71" t="s">
        <v>90</v>
      </c>
      <c r="M71" t="s">
        <v>259</v>
      </c>
      <c r="N71" t="s">
        <v>388</v>
      </c>
      <c r="P71" s="2"/>
    </row>
    <row r="72" spans="1:16" x14ac:dyDescent="0.55000000000000004">
      <c r="A72" s="22">
        <v>67</v>
      </c>
      <c r="B72" s="23"/>
      <c r="C72" s="23"/>
      <c r="D72" s="23"/>
      <c r="E72" s="23"/>
      <c r="F72" s="23"/>
      <c r="G72" s="23"/>
      <c r="H72" s="23"/>
      <c r="L72" t="s">
        <v>91</v>
      </c>
      <c r="M72" t="s">
        <v>260</v>
      </c>
      <c r="N72" t="s">
        <v>389</v>
      </c>
      <c r="P72" s="2"/>
    </row>
    <row r="73" spans="1:16" x14ac:dyDescent="0.55000000000000004">
      <c r="A73" s="22">
        <v>68</v>
      </c>
      <c r="B73" s="23"/>
      <c r="C73" s="23"/>
      <c r="D73" s="23"/>
      <c r="E73" s="23"/>
      <c r="F73" s="23"/>
      <c r="G73" s="23"/>
      <c r="H73" s="23"/>
      <c r="L73" t="s">
        <v>92</v>
      </c>
      <c r="M73" t="s">
        <v>261</v>
      </c>
      <c r="N73" t="s">
        <v>390</v>
      </c>
      <c r="P73" s="2"/>
    </row>
    <row r="74" spans="1:16" x14ac:dyDescent="0.55000000000000004">
      <c r="A74" s="22">
        <v>69</v>
      </c>
      <c r="B74" s="23"/>
      <c r="C74" s="23"/>
      <c r="D74" s="23"/>
      <c r="E74" s="23"/>
      <c r="F74" s="23"/>
      <c r="G74" s="23"/>
      <c r="H74" s="23"/>
      <c r="L74" t="s">
        <v>93</v>
      </c>
      <c r="M74" t="s">
        <v>262</v>
      </c>
      <c r="N74" t="s">
        <v>391</v>
      </c>
      <c r="P74" s="2"/>
    </row>
    <row r="75" spans="1:16" x14ac:dyDescent="0.55000000000000004">
      <c r="A75" s="22">
        <v>70</v>
      </c>
      <c r="B75" s="23"/>
      <c r="C75" s="23"/>
      <c r="D75" s="23"/>
      <c r="E75" s="23"/>
      <c r="F75" s="23"/>
      <c r="G75" s="23"/>
      <c r="H75" s="23"/>
      <c r="L75" t="s">
        <v>94</v>
      </c>
      <c r="M75" t="s">
        <v>263</v>
      </c>
      <c r="N75" t="s">
        <v>392</v>
      </c>
      <c r="P75" s="2"/>
    </row>
    <row r="76" spans="1:16" x14ac:dyDescent="0.55000000000000004">
      <c r="A76" s="22">
        <v>71</v>
      </c>
      <c r="B76" s="23"/>
      <c r="C76" s="23"/>
      <c r="D76" s="23"/>
      <c r="E76" s="23"/>
      <c r="F76" s="23"/>
      <c r="G76" s="23"/>
      <c r="H76" s="23"/>
      <c r="L76" t="s">
        <v>95</v>
      </c>
      <c r="M76" t="s">
        <v>264</v>
      </c>
      <c r="N76" t="s">
        <v>393</v>
      </c>
      <c r="P76" s="2"/>
    </row>
    <row r="77" spans="1:16" x14ac:dyDescent="0.55000000000000004">
      <c r="A77" s="22">
        <v>72</v>
      </c>
      <c r="B77" s="23"/>
      <c r="C77" s="23"/>
      <c r="D77" s="23"/>
      <c r="E77" s="23"/>
      <c r="F77" s="23"/>
      <c r="G77" s="23"/>
      <c r="H77" s="23"/>
      <c r="L77" t="s">
        <v>96</v>
      </c>
      <c r="M77" t="s">
        <v>265</v>
      </c>
      <c r="N77" t="s">
        <v>394</v>
      </c>
      <c r="P77" s="2"/>
    </row>
    <row r="78" spans="1:16" x14ac:dyDescent="0.55000000000000004">
      <c r="A78" s="22">
        <v>73</v>
      </c>
      <c r="B78" s="23"/>
      <c r="C78" s="23"/>
      <c r="D78" s="23"/>
      <c r="E78" s="23"/>
      <c r="F78" s="23"/>
      <c r="G78" s="23"/>
      <c r="H78" s="23"/>
      <c r="L78" t="s">
        <v>97</v>
      </c>
      <c r="M78" t="s">
        <v>266</v>
      </c>
      <c r="N78" t="s">
        <v>395</v>
      </c>
      <c r="P78" s="2"/>
    </row>
    <row r="79" spans="1:16" x14ac:dyDescent="0.55000000000000004">
      <c r="A79" s="22">
        <v>74</v>
      </c>
      <c r="B79" s="23"/>
      <c r="C79" s="23"/>
      <c r="D79" s="23"/>
      <c r="E79" s="23"/>
      <c r="F79" s="23"/>
      <c r="G79" s="23"/>
      <c r="H79" s="23"/>
      <c r="L79" t="s">
        <v>98</v>
      </c>
      <c r="M79" t="s">
        <v>267</v>
      </c>
      <c r="N79" t="s">
        <v>396</v>
      </c>
      <c r="P79" s="2"/>
    </row>
    <row r="80" spans="1:16" x14ac:dyDescent="0.55000000000000004">
      <c r="A80" s="22">
        <v>75</v>
      </c>
      <c r="B80" s="23"/>
      <c r="C80" s="23"/>
      <c r="D80" s="23"/>
      <c r="E80" s="23"/>
      <c r="F80" s="23"/>
      <c r="G80" s="23"/>
      <c r="H80" s="23"/>
      <c r="L80" t="s">
        <v>99</v>
      </c>
      <c r="M80" t="s">
        <v>268</v>
      </c>
      <c r="N80" t="s">
        <v>455</v>
      </c>
      <c r="P80" s="2"/>
    </row>
    <row r="81" spans="1:16" x14ac:dyDescent="0.55000000000000004">
      <c r="A81" s="22">
        <v>76</v>
      </c>
      <c r="B81" s="23"/>
      <c r="C81" s="23"/>
      <c r="D81" s="23"/>
      <c r="E81" s="23"/>
      <c r="F81" s="23"/>
      <c r="G81" s="23"/>
      <c r="H81" s="23"/>
      <c r="L81" t="s">
        <v>100</v>
      </c>
      <c r="M81" t="s">
        <v>269</v>
      </c>
      <c r="N81" t="s">
        <v>397</v>
      </c>
      <c r="P81" s="2"/>
    </row>
    <row r="82" spans="1:16" x14ac:dyDescent="0.55000000000000004">
      <c r="A82" s="22">
        <v>77</v>
      </c>
      <c r="B82" s="23"/>
      <c r="C82" s="23"/>
      <c r="D82" s="23"/>
      <c r="E82" s="23"/>
      <c r="F82" s="23"/>
      <c r="G82" s="23"/>
      <c r="H82" s="23"/>
      <c r="L82" t="s">
        <v>101</v>
      </c>
      <c r="M82" t="s">
        <v>270</v>
      </c>
      <c r="N82" t="s">
        <v>398</v>
      </c>
      <c r="P82" s="2"/>
    </row>
    <row r="83" spans="1:16" x14ac:dyDescent="0.55000000000000004">
      <c r="A83" s="22">
        <v>78</v>
      </c>
      <c r="B83" s="23"/>
      <c r="C83" s="23"/>
      <c r="D83" s="23"/>
      <c r="E83" s="23"/>
      <c r="F83" s="23"/>
      <c r="G83" s="23"/>
      <c r="H83" s="23"/>
      <c r="L83" t="s">
        <v>102</v>
      </c>
      <c r="M83" t="s">
        <v>271</v>
      </c>
      <c r="N83" t="s">
        <v>399</v>
      </c>
      <c r="P83" s="2"/>
    </row>
    <row r="84" spans="1:16" x14ac:dyDescent="0.55000000000000004">
      <c r="A84" s="22">
        <v>79</v>
      </c>
      <c r="B84" s="23"/>
      <c r="C84" s="23"/>
      <c r="D84" s="23"/>
      <c r="E84" s="23"/>
      <c r="F84" s="23"/>
      <c r="G84" s="23"/>
      <c r="H84" s="23"/>
      <c r="L84" t="s">
        <v>103</v>
      </c>
      <c r="M84" t="s">
        <v>272</v>
      </c>
      <c r="N84" t="s">
        <v>400</v>
      </c>
      <c r="P84" s="2"/>
    </row>
    <row r="85" spans="1:16" x14ac:dyDescent="0.55000000000000004">
      <c r="A85" s="22">
        <v>80</v>
      </c>
      <c r="B85" s="23"/>
      <c r="C85" s="23"/>
      <c r="D85" s="23"/>
      <c r="E85" s="23"/>
      <c r="F85" s="23"/>
      <c r="G85" s="23"/>
      <c r="H85" s="23"/>
      <c r="L85" t="s">
        <v>104</v>
      </c>
      <c r="M85" t="s">
        <v>273</v>
      </c>
      <c r="N85" t="s">
        <v>401</v>
      </c>
      <c r="P85" s="2"/>
    </row>
    <row r="86" spans="1:16" x14ac:dyDescent="0.55000000000000004">
      <c r="A86" s="22">
        <v>81</v>
      </c>
      <c r="B86" s="23"/>
      <c r="C86" s="23"/>
      <c r="D86" s="23"/>
      <c r="E86" s="23"/>
      <c r="F86" s="23"/>
      <c r="G86" s="23"/>
      <c r="H86" s="23"/>
      <c r="L86" t="s">
        <v>105</v>
      </c>
      <c r="M86" t="s">
        <v>274</v>
      </c>
      <c r="N86" t="s">
        <v>402</v>
      </c>
      <c r="P86" s="2"/>
    </row>
    <row r="87" spans="1:16" x14ac:dyDescent="0.55000000000000004">
      <c r="A87" s="22">
        <v>82</v>
      </c>
      <c r="B87" s="23"/>
      <c r="C87" s="23"/>
      <c r="D87" s="23"/>
      <c r="E87" s="23"/>
      <c r="F87" s="23"/>
      <c r="G87" s="23"/>
      <c r="H87" s="23"/>
      <c r="L87" t="s">
        <v>106</v>
      </c>
      <c r="M87" t="s">
        <v>275</v>
      </c>
      <c r="N87" t="s">
        <v>403</v>
      </c>
      <c r="P87" s="2"/>
    </row>
    <row r="88" spans="1:16" x14ac:dyDescent="0.55000000000000004">
      <c r="A88" s="22">
        <v>83</v>
      </c>
      <c r="B88" s="23"/>
      <c r="C88" s="23"/>
      <c r="D88" s="23"/>
      <c r="E88" s="23"/>
      <c r="F88" s="23"/>
      <c r="G88" s="23"/>
      <c r="H88" s="23"/>
      <c r="L88" t="s">
        <v>107</v>
      </c>
      <c r="M88" t="s">
        <v>276</v>
      </c>
      <c r="N88" t="s">
        <v>404</v>
      </c>
      <c r="P88" s="2"/>
    </row>
    <row r="89" spans="1:16" x14ac:dyDescent="0.55000000000000004">
      <c r="A89" s="22">
        <v>84</v>
      </c>
      <c r="B89" s="23"/>
      <c r="C89" s="23"/>
      <c r="D89" s="23"/>
      <c r="E89" s="23"/>
      <c r="F89" s="23"/>
      <c r="G89" s="23"/>
      <c r="H89" s="23"/>
      <c r="L89" t="s">
        <v>108</v>
      </c>
      <c r="M89" t="s">
        <v>277</v>
      </c>
      <c r="N89" t="s">
        <v>405</v>
      </c>
      <c r="P89" s="2"/>
    </row>
    <row r="90" spans="1:16" x14ac:dyDescent="0.55000000000000004">
      <c r="A90" s="22">
        <v>85</v>
      </c>
      <c r="B90" s="23"/>
      <c r="C90" s="23"/>
      <c r="D90" s="23"/>
      <c r="E90" s="23"/>
      <c r="F90" s="23"/>
      <c r="G90" s="23"/>
      <c r="H90" s="23"/>
      <c r="L90" t="s">
        <v>109</v>
      </c>
      <c r="M90" t="s">
        <v>278</v>
      </c>
      <c r="N90" t="s">
        <v>406</v>
      </c>
      <c r="P90" s="2"/>
    </row>
    <row r="91" spans="1:16" x14ac:dyDescent="0.55000000000000004">
      <c r="A91" s="22">
        <v>86</v>
      </c>
      <c r="B91" s="23"/>
      <c r="C91" s="23"/>
      <c r="D91" s="23"/>
      <c r="E91" s="23"/>
      <c r="F91" s="23"/>
      <c r="G91" s="23"/>
      <c r="H91" s="23"/>
      <c r="L91" t="s">
        <v>110</v>
      </c>
      <c r="M91" t="s">
        <v>279</v>
      </c>
      <c r="N91" t="s">
        <v>407</v>
      </c>
      <c r="P91" s="2"/>
    </row>
    <row r="92" spans="1:16" x14ac:dyDescent="0.55000000000000004">
      <c r="A92" s="22">
        <v>87</v>
      </c>
      <c r="B92" s="23"/>
      <c r="C92" s="23"/>
      <c r="D92" s="23"/>
      <c r="E92" s="23"/>
      <c r="F92" s="23"/>
      <c r="G92" s="23"/>
      <c r="H92" s="23"/>
      <c r="L92" t="s">
        <v>111</v>
      </c>
      <c r="M92" t="s">
        <v>280</v>
      </c>
      <c r="N92" t="s">
        <v>408</v>
      </c>
      <c r="P92" s="2"/>
    </row>
    <row r="93" spans="1:16" x14ac:dyDescent="0.55000000000000004">
      <c r="A93" s="22">
        <v>88</v>
      </c>
      <c r="B93" s="23"/>
      <c r="C93" s="23"/>
      <c r="D93" s="23"/>
      <c r="E93" s="23"/>
      <c r="F93" s="23"/>
      <c r="G93" s="23"/>
      <c r="H93" s="23"/>
      <c r="L93" t="s">
        <v>112</v>
      </c>
      <c r="M93" t="s">
        <v>281</v>
      </c>
      <c r="N93" t="s">
        <v>409</v>
      </c>
      <c r="P93" s="2"/>
    </row>
    <row r="94" spans="1:16" x14ac:dyDescent="0.55000000000000004">
      <c r="A94" s="22">
        <v>89</v>
      </c>
      <c r="B94" s="23"/>
      <c r="C94" s="23"/>
      <c r="D94" s="23"/>
      <c r="E94" s="23"/>
      <c r="F94" s="23"/>
      <c r="G94" s="23"/>
      <c r="H94" s="23"/>
      <c r="L94" t="s">
        <v>113</v>
      </c>
      <c r="M94" t="s">
        <v>282</v>
      </c>
      <c r="N94" t="s">
        <v>410</v>
      </c>
      <c r="P94" s="2"/>
    </row>
    <row r="95" spans="1:16" x14ac:dyDescent="0.55000000000000004">
      <c r="A95" s="22">
        <v>90</v>
      </c>
      <c r="B95" s="23"/>
      <c r="C95" s="23"/>
      <c r="D95" s="23"/>
      <c r="E95" s="23"/>
      <c r="F95" s="23"/>
      <c r="G95" s="23"/>
      <c r="H95" s="23"/>
      <c r="L95" t="s">
        <v>114</v>
      </c>
      <c r="M95" t="s">
        <v>283</v>
      </c>
      <c r="N95" t="s">
        <v>411</v>
      </c>
      <c r="P95" s="2"/>
    </row>
    <row r="96" spans="1:16" x14ac:dyDescent="0.55000000000000004">
      <c r="A96" s="22">
        <v>91</v>
      </c>
      <c r="B96" s="23"/>
      <c r="C96" s="23"/>
      <c r="D96" s="23"/>
      <c r="E96" s="23"/>
      <c r="F96" s="23"/>
      <c r="G96" s="23"/>
      <c r="H96" s="23"/>
      <c r="L96" t="s">
        <v>115</v>
      </c>
      <c r="M96" t="s">
        <v>284</v>
      </c>
      <c r="N96" t="s">
        <v>412</v>
      </c>
      <c r="P96" s="2"/>
    </row>
    <row r="97" spans="1:16" x14ac:dyDescent="0.55000000000000004">
      <c r="A97" s="22">
        <v>92</v>
      </c>
      <c r="B97" s="23"/>
      <c r="C97" s="23"/>
      <c r="D97" s="23"/>
      <c r="E97" s="23"/>
      <c r="F97" s="23"/>
      <c r="G97" s="23"/>
      <c r="H97" s="23"/>
      <c r="L97" t="s">
        <v>116</v>
      </c>
      <c r="M97" t="s">
        <v>285</v>
      </c>
      <c r="N97" t="s">
        <v>413</v>
      </c>
      <c r="P97" s="2"/>
    </row>
    <row r="98" spans="1:16" x14ac:dyDescent="0.55000000000000004">
      <c r="A98" s="22">
        <v>93</v>
      </c>
      <c r="B98" s="23"/>
      <c r="C98" s="23"/>
      <c r="D98" s="23"/>
      <c r="E98" s="23"/>
      <c r="F98" s="23"/>
      <c r="G98" s="23"/>
      <c r="H98" s="23"/>
      <c r="L98" t="s">
        <v>117</v>
      </c>
      <c r="M98" t="s">
        <v>286</v>
      </c>
      <c r="N98" t="s">
        <v>414</v>
      </c>
      <c r="P98" s="2"/>
    </row>
    <row r="99" spans="1:16" x14ac:dyDescent="0.55000000000000004">
      <c r="A99" s="22">
        <v>94</v>
      </c>
      <c r="B99" s="23"/>
      <c r="C99" s="23"/>
      <c r="D99" s="23"/>
      <c r="E99" s="23"/>
      <c r="F99" s="23"/>
      <c r="G99" s="23"/>
      <c r="H99" s="23"/>
      <c r="L99" t="s">
        <v>118</v>
      </c>
      <c r="M99" t="s">
        <v>287</v>
      </c>
      <c r="N99" t="s">
        <v>415</v>
      </c>
      <c r="P99" s="2"/>
    </row>
    <row r="100" spans="1:16" x14ac:dyDescent="0.55000000000000004">
      <c r="A100" s="22">
        <v>95</v>
      </c>
      <c r="B100" s="23"/>
      <c r="C100" s="23"/>
      <c r="D100" s="23"/>
      <c r="E100" s="23"/>
      <c r="F100" s="23"/>
      <c r="G100" s="23"/>
      <c r="H100" s="23"/>
      <c r="L100" t="s">
        <v>119</v>
      </c>
      <c r="M100" t="s">
        <v>288</v>
      </c>
      <c r="N100" t="s">
        <v>416</v>
      </c>
      <c r="P100" s="2"/>
    </row>
    <row r="101" spans="1:16" x14ac:dyDescent="0.55000000000000004">
      <c r="A101" s="22">
        <v>96</v>
      </c>
      <c r="B101" s="23"/>
      <c r="C101" s="23"/>
      <c r="D101" s="23"/>
      <c r="E101" s="23"/>
      <c r="F101" s="23"/>
      <c r="G101" s="23"/>
      <c r="H101" s="23"/>
      <c r="L101" t="s">
        <v>120</v>
      </c>
      <c r="M101" t="s">
        <v>289</v>
      </c>
      <c r="N101" t="s">
        <v>417</v>
      </c>
      <c r="P101" s="2"/>
    </row>
    <row r="102" spans="1:16" x14ac:dyDescent="0.55000000000000004">
      <c r="A102" s="22">
        <v>97</v>
      </c>
      <c r="B102" s="23"/>
      <c r="C102" s="23"/>
      <c r="D102" s="23"/>
      <c r="E102" s="23"/>
      <c r="F102" s="23"/>
      <c r="G102" s="23"/>
      <c r="H102" s="23"/>
      <c r="L102" t="s">
        <v>121</v>
      </c>
      <c r="M102" t="s">
        <v>290</v>
      </c>
      <c r="N102" t="s">
        <v>418</v>
      </c>
      <c r="P102" s="2"/>
    </row>
    <row r="103" spans="1:16" x14ac:dyDescent="0.55000000000000004">
      <c r="A103" s="22">
        <v>98</v>
      </c>
      <c r="B103" s="23"/>
      <c r="C103" s="23"/>
      <c r="D103" s="23"/>
      <c r="E103" s="23"/>
      <c r="F103" s="23"/>
      <c r="G103" s="23"/>
      <c r="H103" s="23"/>
      <c r="L103" t="s">
        <v>122</v>
      </c>
      <c r="M103" t="s">
        <v>291</v>
      </c>
      <c r="N103" t="s">
        <v>456</v>
      </c>
      <c r="P103" s="2"/>
    </row>
    <row r="104" spans="1:16" x14ac:dyDescent="0.55000000000000004">
      <c r="A104" s="22">
        <v>99</v>
      </c>
      <c r="B104" s="23"/>
      <c r="C104" s="23"/>
      <c r="D104" s="23"/>
      <c r="E104" s="23"/>
      <c r="F104" s="23"/>
      <c r="G104" s="23"/>
      <c r="H104" s="23"/>
      <c r="L104" t="s">
        <v>123</v>
      </c>
      <c r="M104" t="s">
        <v>292</v>
      </c>
      <c r="N104" t="s">
        <v>419</v>
      </c>
      <c r="P104" s="2"/>
    </row>
    <row r="105" spans="1:16" x14ac:dyDescent="0.55000000000000004">
      <c r="A105" s="22">
        <v>100</v>
      </c>
      <c r="B105" s="23"/>
      <c r="C105" s="23"/>
      <c r="D105" s="23"/>
      <c r="E105" s="23"/>
      <c r="F105" s="23"/>
      <c r="G105" s="23"/>
      <c r="H105" s="23"/>
      <c r="L105" t="s">
        <v>124</v>
      </c>
      <c r="M105" t="s">
        <v>293</v>
      </c>
      <c r="N105" t="s">
        <v>420</v>
      </c>
      <c r="P105" s="2"/>
    </row>
    <row r="106" spans="1:16" x14ac:dyDescent="0.55000000000000004">
      <c r="L106" t="s">
        <v>125</v>
      </c>
      <c r="M106" t="s">
        <v>294</v>
      </c>
      <c r="N106" t="s">
        <v>421</v>
      </c>
      <c r="P106" s="2"/>
    </row>
    <row r="107" spans="1:16" x14ac:dyDescent="0.55000000000000004">
      <c r="L107" t="s">
        <v>126</v>
      </c>
      <c r="M107" t="s">
        <v>295</v>
      </c>
      <c r="N107" t="s">
        <v>422</v>
      </c>
      <c r="P107" s="2"/>
    </row>
    <row r="108" spans="1:16" x14ac:dyDescent="0.55000000000000004">
      <c r="L108" t="s">
        <v>127</v>
      </c>
      <c r="M108" t="s">
        <v>296</v>
      </c>
      <c r="N108" t="s">
        <v>423</v>
      </c>
      <c r="P108" s="2"/>
    </row>
    <row r="109" spans="1:16" x14ac:dyDescent="0.55000000000000004">
      <c r="L109" t="s">
        <v>128</v>
      </c>
      <c r="M109" t="s">
        <v>297</v>
      </c>
      <c r="N109" t="s">
        <v>424</v>
      </c>
      <c r="P109" s="2"/>
    </row>
    <row r="110" spans="1:16" x14ac:dyDescent="0.55000000000000004">
      <c r="L110" t="s">
        <v>129</v>
      </c>
      <c r="M110" t="s">
        <v>298</v>
      </c>
      <c r="N110" t="s">
        <v>425</v>
      </c>
      <c r="P110" s="2"/>
    </row>
    <row r="111" spans="1:16" x14ac:dyDescent="0.55000000000000004">
      <c r="L111" t="s">
        <v>130</v>
      </c>
      <c r="M111" t="s">
        <v>299</v>
      </c>
      <c r="N111" t="s">
        <v>426</v>
      </c>
      <c r="P111" s="2"/>
    </row>
    <row r="112" spans="1:16" x14ac:dyDescent="0.55000000000000004">
      <c r="L112" t="s">
        <v>131</v>
      </c>
      <c r="M112" t="s">
        <v>300</v>
      </c>
      <c r="N112" t="s">
        <v>427</v>
      </c>
      <c r="P112" s="2"/>
    </row>
    <row r="113" spans="12:16" x14ac:dyDescent="0.55000000000000004">
      <c r="L113" t="s">
        <v>132</v>
      </c>
      <c r="M113" t="s">
        <v>301</v>
      </c>
      <c r="N113" t="s">
        <v>428</v>
      </c>
      <c r="P113" s="2"/>
    </row>
    <row r="114" spans="12:16" x14ac:dyDescent="0.55000000000000004">
      <c r="L114" t="s">
        <v>133</v>
      </c>
      <c r="M114" t="s">
        <v>302</v>
      </c>
      <c r="N114" t="s">
        <v>429</v>
      </c>
      <c r="P114" s="2"/>
    </row>
    <row r="115" spans="12:16" x14ac:dyDescent="0.55000000000000004">
      <c r="L115" t="s">
        <v>134</v>
      </c>
      <c r="M115" t="s">
        <v>303</v>
      </c>
      <c r="N115" t="s">
        <v>430</v>
      </c>
      <c r="P115" s="2"/>
    </row>
    <row r="116" spans="12:16" x14ac:dyDescent="0.55000000000000004">
      <c r="L116" t="s">
        <v>135</v>
      </c>
      <c r="M116" t="s">
        <v>304</v>
      </c>
      <c r="N116" t="s">
        <v>431</v>
      </c>
      <c r="P116" s="2"/>
    </row>
    <row r="117" spans="12:16" x14ac:dyDescent="0.55000000000000004">
      <c r="L117" t="s">
        <v>136</v>
      </c>
      <c r="M117" t="s">
        <v>305</v>
      </c>
      <c r="N117" t="s">
        <v>432</v>
      </c>
      <c r="P117" s="2"/>
    </row>
    <row r="118" spans="12:16" x14ac:dyDescent="0.55000000000000004">
      <c r="L118" t="s">
        <v>137</v>
      </c>
      <c r="M118" t="s">
        <v>306</v>
      </c>
      <c r="N118" t="s">
        <v>433</v>
      </c>
      <c r="P118" s="2"/>
    </row>
    <row r="119" spans="12:16" x14ac:dyDescent="0.55000000000000004">
      <c r="L119" t="s">
        <v>138</v>
      </c>
      <c r="M119" t="s">
        <v>307</v>
      </c>
      <c r="N119" t="s">
        <v>434</v>
      </c>
      <c r="P119" s="2"/>
    </row>
    <row r="120" spans="12:16" x14ac:dyDescent="0.55000000000000004">
      <c r="L120" t="s">
        <v>139</v>
      </c>
      <c r="M120" t="s">
        <v>308</v>
      </c>
      <c r="N120" t="s">
        <v>435</v>
      </c>
      <c r="P120" s="2"/>
    </row>
    <row r="121" spans="12:16" x14ac:dyDescent="0.55000000000000004">
      <c r="L121" t="s">
        <v>140</v>
      </c>
      <c r="M121" t="s">
        <v>309</v>
      </c>
      <c r="N121" t="s">
        <v>436</v>
      </c>
      <c r="P121" s="2"/>
    </row>
    <row r="122" spans="12:16" x14ac:dyDescent="0.55000000000000004">
      <c r="L122" t="s">
        <v>141</v>
      </c>
      <c r="M122" t="s">
        <v>310</v>
      </c>
      <c r="N122" t="s">
        <v>437</v>
      </c>
      <c r="P122" s="2"/>
    </row>
    <row r="123" spans="12:16" x14ac:dyDescent="0.55000000000000004">
      <c r="L123" t="s">
        <v>142</v>
      </c>
      <c r="M123" t="s">
        <v>311</v>
      </c>
      <c r="N123" t="s">
        <v>438</v>
      </c>
      <c r="P123" s="2"/>
    </row>
    <row r="124" spans="12:16" x14ac:dyDescent="0.55000000000000004">
      <c r="L124" t="s">
        <v>457</v>
      </c>
      <c r="M124" t="s">
        <v>312</v>
      </c>
      <c r="N124" t="s">
        <v>457</v>
      </c>
      <c r="P124" s="2"/>
    </row>
    <row r="125" spans="12:16" x14ac:dyDescent="0.55000000000000004">
      <c r="L125" t="s">
        <v>143</v>
      </c>
      <c r="M125" t="s">
        <v>313</v>
      </c>
      <c r="N125" t="s">
        <v>439</v>
      </c>
      <c r="P125" s="2"/>
    </row>
    <row r="126" spans="12:16" x14ac:dyDescent="0.55000000000000004">
      <c r="L126" t="s">
        <v>144</v>
      </c>
      <c r="M126" t="s">
        <v>314</v>
      </c>
      <c r="N126" t="s">
        <v>440</v>
      </c>
      <c r="P126" s="2"/>
    </row>
    <row r="127" spans="12:16" x14ac:dyDescent="0.55000000000000004">
      <c r="L127" t="s">
        <v>145</v>
      </c>
      <c r="M127" t="s">
        <v>315</v>
      </c>
      <c r="N127" t="s">
        <v>441</v>
      </c>
      <c r="P127" s="2"/>
    </row>
    <row r="128" spans="12:16" x14ac:dyDescent="0.55000000000000004">
      <c r="L128" t="s">
        <v>146</v>
      </c>
      <c r="M128" t="s">
        <v>316</v>
      </c>
      <c r="N128" t="s">
        <v>458</v>
      </c>
      <c r="P128" s="2"/>
    </row>
    <row r="129" spans="12:16" x14ac:dyDescent="0.55000000000000004">
      <c r="L129" t="s">
        <v>147</v>
      </c>
      <c r="M129" t="s">
        <v>317</v>
      </c>
      <c r="N129" t="s">
        <v>442</v>
      </c>
      <c r="P129" s="2"/>
    </row>
    <row r="130" spans="12:16" x14ac:dyDescent="0.55000000000000004">
      <c r="L130" t="s">
        <v>148</v>
      </c>
      <c r="M130" t="s">
        <v>318</v>
      </c>
      <c r="N130" t="s">
        <v>443</v>
      </c>
      <c r="P130" s="2"/>
    </row>
    <row r="131" spans="12:16" x14ac:dyDescent="0.55000000000000004">
      <c r="L131" t="s">
        <v>149</v>
      </c>
      <c r="M131" t="s">
        <v>319</v>
      </c>
      <c r="N131" t="s">
        <v>444</v>
      </c>
      <c r="P131" s="2"/>
    </row>
    <row r="132" spans="12:16" x14ac:dyDescent="0.55000000000000004">
      <c r="L132" t="s">
        <v>150</v>
      </c>
      <c r="M132" t="s">
        <v>320</v>
      </c>
      <c r="N132" t="s">
        <v>445</v>
      </c>
      <c r="P132" s="2"/>
    </row>
    <row r="133" spans="12:16" x14ac:dyDescent="0.55000000000000004">
      <c r="L133" t="s">
        <v>151</v>
      </c>
      <c r="M133" t="s">
        <v>321</v>
      </c>
      <c r="N133" t="s">
        <v>446</v>
      </c>
      <c r="P133" s="2"/>
    </row>
    <row r="134" spans="12:16" x14ac:dyDescent="0.55000000000000004">
      <c r="L134" t="s">
        <v>152</v>
      </c>
      <c r="M134" t="s">
        <v>322</v>
      </c>
      <c r="N134" t="s">
        <v>459</v>
      </c>
      <c r="P134" s="2"/>
    </row>
    <row r="135" spans="12:16" x14ac:dyDescent="0.55000000000000004">
      <c r="L135" t="s">
        <v>153</v>
      </c>
      <c r="M135" t="s">
        <v>323</v>
      </c>
      <c r="N135" t="s">
        <v>447</v>
      </c>
      <c r="P135" s="2"/>
    </row>
    <row r="136" spans="12:16" x14ac:dyDescent="0.55000000000000004">
      <c r="L136" t="s">
        <v>154</v>
      </c>
      <c r="M136" t="s">
        <v>324</v>
      </c>
      <c r="N136" t="s">
        <v>448</v>
      </c>
      <c r="P136" s="2"/>
    </row>
    <row r="137" spans="12:16" x14ac:dyDescent="0.55000000000000004">
      <c r="L137" t="s">
        <v>155</v>
      </c>
      <c r="M137" t="s">
        <v>325</v>
      </c>
      <c r="N137" t="s">
        <v>449</v>
      </c>
      <c r="P137" s="2"/>
    </row>
    <row r="138" spans="12:16" x14ac:dyDescent="0.55000000000000004">
      <c r="L138" t="s">
        <v>156</v>
      </c>
      <c r="M138" t="s">
        <v>326</v>
      </c>
      <c r="N138" t="s">
        <v>450</v>
      </c>
      <c r="P138" s="2"/>
    </row>
    <row r="139" spans="12:16" x14ac:dyDescent="0.55000000000000004">
      <c r="P139" s="2"/>
    </row>
    <row r="140" spans="12:16" x14ac:dyDescent="0.55000000000000004">
      <c r="P140" s="2"/>
    </row>
  </sheetData>
  <sheetProtection algorithmName="SHA-512" hashValue="9jD6WnP47fGTaTY7Cy2Y39Wv+B8wvesWUJBky7pBHgTtj6DivWb9VW4WdGfsdZQmQxVlTXKp8VaUCZPJh1xuVQ==" saltValue="JddRtZJjaMaD4XCrv7/A9w==" spinCount="100000" sheet="1" objects="1" scenarios="1"/>
  <mergeCells count="3">
    <mergeCell ref="A1:D1"/>
    <mergeCell ref="F1:H1"/>
    <mergeCell ref="F2:G2"/>
  </mergeCells>
  <phoneticPr fontId="3"/>
  <dataValidations count="2">
    <dataValidation type="list" allowBlank="1" showInputMessage="1" showErrorMessage="1" sqref="F1:H1" xr:uid="{659229DE-AEF7-4DB7-9844-718FD6911CAF}">
      <formula1>$L$7:$L$138</formula1>
    </dataValidation>
    <dataValidation type="list" allowBlank="1" showInputMessage="1" showErrorMessage="1" sqref="F2" xr:uid="{E8B3D778-39E9-4F88-A93A-A2533AD041DB}">
      <formula1>$K$7:$K$24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F6DDB-48F7-4380-A0A6-44D0DA502ADF}">
  <sheetPr codeName="Sheet3">
    <tabColor rgb="FF92D050"/>
  </sheetPr>
  <dimension ref="A2:M58"/>
  <sheetViews>
    <sheetView view="pageBreakPreview" zoomScaleNormal="100" zoomScaleSheetLayoutView="100" workbookViewId="0">
      <selection activeCell="C6" sqref="C6"/>
    </sheetView>
  </sheetViews>
  <sheetFormatPr defaultColWidth="8.58203125" defaultRowHeight="18" x14ac:dyDescent="0.55000000000000004"/>
  <cols>
    <col min="1" max="3" width="8.58203125" style="9"/>
    <col min="4" max="4" width="12.5" style="9" customWidth="1"/>
    <col min="5" max="8" width="10.83203125" style="9" customWidth="1"/>
    <col min="9" max="9" width="5" style="9" customWidth="1"/>
    <col min="10" max="10" width="10.83203125" style="9" customWidth="1"/>
    <col min="11" max="11" width="5" style="9" customWidth="1"/>
    <col min="12" max="12" width="8.58203125" style="9"/>
    <col min="13" max="13" width="8.58203125" style="9" hidden="1" customWidth="1"/>
    <col min="14" max="16384" width="8.58203125" style="9"/>
  </cols>
  <sheetData>
    <row r="2" spans="1:13" ht="22.5" x14ac:dyDescent="0.55000000000000004">
      <c r="A2" s="49" t="s">
        <v>514</v>
      </c>
      <c r="B2" s="49"/>
      <c r="C2" s="49"/>
      <c r="D2" s="49"/>
      <c r="E2" s="49"/>
      <c r="F2" s="49"/>
      <c r="G2" s="49"/>
      <c r="H2" s="49"/>
      <c r="I2" s="49"/>
      <c r="J2" s="49"/>
      <c r="K2" s="49"/>
    </row>
    <row r="3" spans="1:13" x14ac:dyDescent="0.55000000000000004">
      <c r="I3" s="50" t="s">
        <v>190</v>
      </c>
      <c r="J3" s="50"/>
      <c r="K3" s="50"/>
      <c r="M3" s="9" t="s">
        <v>473</v>
      </c>
    </row>
    <row r="4" spans="1:13" ht="18.5" thickBot="1" x14ac:dyDescent="0.6">
      <c r="M4" s="9" t="s">
        <v>474</v>
      </c>
    </row>
    <row r="5" spans="1:13" ht="18" customHeight="1" x14ac:dyDescent="0.55000000000000004">
      <c r="A5" s="53" t="s">
        <v>466</v>
      </c>
      <c r="B5" s="10" t="s">
        <v>157</v>
      </c>
      <c r="C5" s="56" t="str">
        <f>IF(②登録!F1="","",②登録!F1)</f>
        <v/>
      </c>
      <c r="D5" s="57"/>
      <c r="M5" s="9" t="s">
        <v>475</v>
      </c>
    </row>
    <row r="6" spans="1:13" ht="18" customHeight="1" thickBot="1" x14ac:dyDescent="0.6">
      <c r="A6" s="54"/>
      <c r="B6" s="13" t="s">
        <v>188</v>
      </c>
      <c r="C6" s="16" t="str">
        <f>IF(②登録!F2="","",②登録!F2)</f>
        <v/>
      </c>
      <c r="D6" s="17" t="s">
        <v>189</v>
      </c>
      <c r="E6" s="31"/>
      <c r="M6" s="9" t="s">
        <v>476</v>
      </c>
    </row>
    <row r="7" spans="1:13" ht="25" customHeight="1" x14ac:dyDescent="0.55000000000000004">
      <c r="A7" s="54"/>
      <c r="B7" s="51" t="s">
        <v>187</v>
      </c>
      <c r="C7" s="16" t="s">
        <v>173</v>
      </c>
      <c r="D7" s="58"/>
      <c r="E7" s="59"/>
      <c r="F7" s="59"/>
      <c r="G7" s="59"/>
      <c r="H7" s="59"/>
      <c r="I7" s="59"/>
      <c r="J7" s="59"/>
      <c r="K7" s="59"/>
      <c r="M7" s="9" t="s">
        <v>477</v>
      </c>
    </row>
    <row r="8" spans="1:13" ht="25" customHeight="1" thickBot="1" x14ac:dyDescent="0.6">
      <c r="A8" s="55"/>
      <c r="B8" s="52"/>
      <c r="C8" s="18" t="s">
        <v>186</v>
      </c>
      <c r="D8" s="60"/>
      <c r="E8" s="60"/>
      <c r="F8" s="60"/>
      <c r="G8" s="60"/>
      <c r="H8" s="60"/>
      <c r="I8" s="60"/>
      <c r="J8" s="60"/>
      <c r="K8" s="60"/>
      <c r="M8" s="9" t="s">
        <v>478</v>
      </c>
    </row>
    <row r="9" spans="1:13" ht="10" customHeight="1" thickBot="1" x14ac:dyDescent="0.6">
      <c r="M9" s="9" t="s">
        <v>479</v>
      </c>
    </row>
    <row r="10" spans="1:13" ht="18.5" thickBot="1" x14ac:dyDescent="0.6">
      <c r="B10" s="62" t="s">
        <v>467</v>
      </c>
      <c r="C10" s="63"/>
      <c r="M10" s="9" t="s">
        <v>480</v>
      </c>
    </row>
    <row r="11" spans="1:13" ht="10" customHeight="1" thickBot="1" x14ac:dyDescent="0.6">
      <c r="F11" s="68"/>
      <c r="G11" s="68"/>
      <c r="H11" s="68"/>
      <c r="I11" s="68"/>
      <c r="J11" s="68"/>
      <c r="K11" s="68"/>
      <c r="M11" s="9" t="s">
        <v>481</v>
      </c>
    </row>
    <row r="12" spans="1:13" ht="25" customHeight="1" x14ac:dyDescent="0.55000000000000004">
      <c r="B12" s="10" t="s">
        <v>177</v>
      </c>
      <c r="C12" s="11" t="s">
        <v>174</v>
      </c>
      <c r="D12" s="11" t="s">
        <v>1</v>
      </c>
      <c r="E12" s="11" t="s">
        <v>2</v>
      </c>
      <c r="F12" s="11" t="s">
        <v>3</v>
      </c>
      <c r="G12" s="11" t="s">
        <v>4</v>
      </c>
      <c r="H12" s="11" t="s">
        <v>5</v>
      </c>
      <c r="I12" s="11" t="s">
        <v>6</v>
      </c>
      <c r="J12" s="12" t="s">
        <v>176</v>
      </c>
      <c r="K12" s="35" t="s">
        <v>175</v>
      </c>
      <c r="M12" s="9" t="s">
        <v>482</v>
      </c>
    </row>
    <row r="13" spans="1:13" ht="25" customHeight="1" x14ac:dyDescent="0.55000000000000004">
      <c r="B13" s="13" t="s">
        <v>178</v>
      </c>
      <c r="C13" s="25"/>
      <c r="D13" s="5" t="str">
        <f>IFERROR(VLOOKUP(C13,②登録!$A$6:$H$105,2,FALSE),"")</f>
        <v/>
      </c>
      <c r="E13" s="5" t="str">
        <f>IFERROR(VLOOKUP(C13,②登録!$A$6:$H$105,3,FALSE),"")</f>
        <v/>
      </c>
      <c r="F13" s="5" t="str">
        <f>IFERROR(VLOOKUP(C13,②登録!$A$6:$H$105,4,FALSE),"")</f>
        <v/>
      </c>
      <c r="G13" s="5" t="str">
        <f>IFERROR(VLOOKUP(C13,②登録!$A$6:$H$105,5,FALSE),"")</f>
        <v/>
      </c>
      <c r="H13" s="5" t="str">
        <f>IFERROR(VLOOKUP(C13,②登録!$A$6:$H$105,6,FALSE),"")</f>
        <v/>
      </c>
      <c r="I13" s="5" t="str">
        <f>IFERROR(VLOOKUP(C13,②登録!$A$6:$H$105,7,FALSE),"")</f>
        <v/>
      </c>
      <c r="J13" s="7" t="str">
        <f>IFERROR(VLOOKUP(C13,②登録!$A$6:$H$105,8,FALSE),"")</f>
        <v/>
      </c>
      <c r="K13" s="33"/>
      <c r="M13" s="9" t="s">
        <v>483</v>
      </c>
    </row>
    <row r="14" spans="1:13" ht="25" customHeight="1" x14ac:dyDescent="0.55000000000000004">
      <c r="B14" s="13" t="s">
        <v>471</v>
      </c>
      <c r="C14" s="25"/>
      <c r="D14" s="5" t="str">
        <f>IFERROR(VLOOKUP(C14,②登録!$A$6:$H$105,2,FALSE),"")</f>
        <v/>
      </c>
      <c r="E14" s="5" t="str">
        <f>IFERROR(VLOOKUP(C14,②登録!$A$6:$H$105,3,FALSE),"")</f>
        <v/>
      </c>
      <c r="F14" s="5" t="str">
        <f>IFERROR(VLOOKUP(C14,②登録!$A$6:$H$105,4,FALSE),"")</f>
        <v/>
      </c>
      <c r="G14" s="5" t="str">
        <f>IFERROR(VLOOKUP(C14,②登録!$A$6:$H$105,5,FALSE),"")</f>
        <v/>
      </c>
      <c r="H14" s="5" t="str">
        <f>IFERROR(VLOOKUP(C14,②登録!$A$6:$H$105,6,FALSE),"")</f>
        <v/>
      </c>
      <c r="I14" s="5" t="str">
        <f>IFERROR(VLOOKUP(C14,②登録!$A$6:$H$105,7,FALSE),"")</f>
        <v/>
      </c>
      <c r="J14" s="7" t="str">
        <f>IFERROR(VLOOKUP(C14,②登録!$A$6:$H$105,8,FALSE),"")</f>
        <v/>
      </c>
      <c r="K14" s="33"/>
      <c r="M14" s="9" t="s">
        <v>484</v>
      </c>
    </row>
    <row r="15" spans="1:13" ht="25" customHeight="1" thickBot="1" x14ac:dyDescent="0.6">
      <c r="B15" s="14" t="s">
        <v>472</v>
      </c>
      <c r="C15" s="26"/>
      <c r="D15" s="6" t="str">
        <f>IFERROR(VLOOKUP(C15,②登録!$A$6:$H$105,2,FALSE),"")</f>
        <v/>
      </c>
      <c r="E15" s="6" t="str">
        <f>IFERROR(VLOOKUP(C15,②登録!$A$6:$H$105,3,FALSE),"")</f>
        <v/>
      </c>
      <c r="F15" s="6" t="str">
        <f>IFERROR(VLOOKUP(C15,②登録!$A$6:$H$105,4,FALSE),"")</f>
        <v/>
      </c>
      <c r="G15" s="6" t="str">
        <f>IFERROR(VLOOKUP(C15,②登録!$A$6:$H$105,5,FALSE),"")</f>
        <v/>
      </c>
      <c r="H15" s="6" t="str">
        <f>IFERROR(VLOOKUP(C15,②登録!$A$6:$H$105,6,FALSE),"")</f>
        <v/>
      </c>
      <c r="I15" s="6" t="str">
        <f>IFERROR(VLOOKUP(C15,②登録!$A$6:$H$105,7,FALSE),"")</f>
        <v/>
      </c>
      <c r="J15" s="8" t="str">
        <f>IFERROR(VLOOKUP(C15,②登録!$A$6:$H$105,8,FALSE),"")</f>
        <v/>
      </c>
      <c r="K15" s="34"/>
      <c r="M15" s="9" t="s">
        <v>485</v>
      </c>
    </row>
    <row r="16" spans="1:13" ht="10" customHeight="1" thickBot="1" x14ac:dyDescent="0.6">
      <c r="M16" s="9" t="s">
        <v>486</v>
      </c>
    </row>
    <row r="17" spans="2:13" ht="25" customHeight="1" thickBot="1" x14ac:dyDescent="0.6">
      <c r="B17" s="62" t="s">
        <v>468</v>
      </c>
      <c r="C17" s="63"/>
      <c r="M17" s="9" t="s">
        <v>487</v>
      </c>
    </row>
    <row r="18" spans="2:13" ht="10" customHeight="1" thickBot="1" x14ac:dyDescent="0.6">
      <c r="F18" s="68"/>
      <c r="G18" s="68"/>
      <c r="H18" s="68"/>
      <c r="I18" s="68"/>
      <c r="J18" s="68"/>
      <c r="K18" s="68"/>
      <c r="M18" s="9" t="s">
        <v>488</v>
      </c>
    </row>
    <row r="19" spans="2:13" ht="25" customHeight="1" thickBot="1" x14ac:dyDescent="0.6">
      <c r="B19" s="36" t="s">
        <v>177</v>
      </c>
      <c r="C19" s="37" t="s">
        <v>174</v>
      </c>
      <c r="D19" s="37" t="s">
        <v>1</v>
      </c>
      <c r="E19" s="37" t="s">
        <v>2</v>
      </c>
      <c r="F19" s="37" t="s">
        <v>3</v>
      </c>
      <c r="G19" s="37" t="s">
        <v>4</v>
      </c>
      <c r="H19" s="37" t="s">
        <v>5</v>
      </c>
      <c r="I19" s="37" t="s">
        <v>6</v>
      </c>
      <c r="J19" s="38" t="s">
        <v>176</v>
      </c>
      <c r="K19" s="39" t="s">
        <v>175</v>
      </c>
      <c r="M19" s="9" t="s">
        <v>489</v>
      </c>
    </row>
    <row r="20" spans="2:13" ht="25" customHeight="1" x14ac:dyDescent="0.55000000000000004">
      <c r="B20" s="64" t="s">
        <v>178</v>
      </c>
      <c r="C20" s="40"/>
      <c r="D20" s="11" t="str">
        <f>IFERROR(VLOOKUP(C20,②登録!$A$6:$H$105,2,FALSE),"")</f>
        <v/>
      </c>
      <c r="E20" s="11" t="str">
        <f>IFERROR(VLOOKUP(C20,②登録!$A$6:$H$105,3,FALSE),"")</f>
        <v/>
      </c>
      <c r="F20" s="11" t="str">
        <f>IFERROR(VLOOKUP(C20,②登録!$A$6:$H$105,4,FALSE),"")</f>
        <v/>
      </c>
      <c r="G20" s="11" t="str">
        <f>IFERROR(VLOOKUP(C20,②登録!$A$6:$H$105,5,FALSE),"")</f>
        <v/>
      </c>
      <c r="H20" s="11" t="str">
        <f>IFERROR(VLOOKUP(C20,②登録!$A$6:$H$105,6,FALSE),"")</f>
        <v/>
      </c>
      <c r="I20" s="11" t="str">
        <f>IFERROR(VLOOKUP(C20,②登録!$A$6:$H$105,7,FALSE),"")</f>
        <v/>
      </c>
      <c r="J20" s="41" t="str">
        <f>IFERROR(VLOOKUP(C20,②登録!$A$6:$H$105,8,FALSE),"")</f>
        <v/>
      </c>
      <c r="K20" s="42"/>
      <c r="M20" s="9" t="s">
        <v>490</v>
      </c>
    </row>
    <row r="21" spans="2:13" ht="25" customHeight="1" x14ac:dyDescent="0.55000000000000004">
      <c r="B21" s="65"/>
      <c r="C21" s="25"/>
      <c r="D21" s="5" t="str">
        <f>IFERROR(VLOOKUP(C21,②登録!$A$6:$H$105,2,FALSE),"")</f>
        <v/>
      </c>
      <c r="E21" s="5" t="str">
        <f>IFERROR(VLOOKUP(C21,②登録!$A$6:$H$105,3,FALSE),"")</f>
        <v/>
      </c>
      <c r="F21" s="5" t="str">
        <f>IFERROR(VLOOKUP(C21,②登録!$A$6:$H$105,4,FALSE),"")</f>
        <v/>
      </c>
      <c r="G21" s="5" t="str">
        <f>IFERROR(VLOOKUP(C21,②登録!$A$6:$H$105,5,FALSE),"")</f>
        <v/>
      </c>
      <c r="H21" s="5" t="str">
        <f>IFERROR(VLOOKUP(C21,②登録!$A$6:$H$105,6,FALSE),"")</f>
        <v/>
      </c>
      <c r="I21" s="5" t="str">
        <f>IFERROR(VLOOKUP(C21,②登録!$A$6:$H$105,7,FALSE),"")</f>
        <v/>
      </c>
      <c r="J21" s="7" t="str">
        <f>IFERROR(VLOOKUP(C21,②登録!$A$6:$H$105,8,FALSE),"")</f>
        <v/>
      </c>
      <c r="K21" s="33"/>
      <c r="M21" s="9" t="s">
        <v>491</v>
      </c>
    </row>
    <row r="22" spans="2:13" ht="25" customHeight="1" x14ac:dyDescent="0.55000000000000004">
      <c r="B22" s="66" t="s">
        <v>471</v>
      </c>
      <c r="C22" s="25"/>
      <c r="D22" s="5" t="str">
        <f>IFERROR(VLOOKUP(C22,②登録!$A$6:$H$105,2,FALSE),"")</f>
        <v/>
      </c>
      <c r="E22" s="5" t="str">
        <f>IFERROR(VLOOKUP(C22,②登録!$A$6:$H$105,3,FALSE),"")</f>
        <v/>
      </c>
      <c r="F22" s="5" t="str">
        <f>IFERROR(VLOOKUP(C22,②登録!$A$6:$H$105,4,FALSE),"")</f>
        <v/>
      </c>
      <c r="G22" s="5" t="str">
        <f>IFERROR(VLOOKUP(C22,②登録!$A$6:$H$105,5,FALSE),"")</f>
        <v/>
      </c>
      <c r="H22" s="5" t="str">
        <f>IFERROR(VLOOKUP(C22,②登録!$A$6:$H$105,6,FALSE),"")</f>
        <v/>
      </c>
      <c r="I22" s="5" t="str">
        <f>IFERROR(VLOOKUP(C22,②登録!$A$6:$H$105,7,FALSE),"")</f>
        <v/>
      </c>
      <c r="J22" s="7" t="str">
        <f>IFERROR(VLOOKUP(C22,②登録!$A$6:$H$105,8,FALSE),"")</f>
        <v/>
      </c>
      <c r="K22" s="33"/>
      <c r="M22" s="9" t="s">
        <v>492</v>
      </c>
    </row>
    <row r="23" spans="2:13" ht="25" customHeight="1" x14ac:dyDescent="0.55000000000000004">
      <c r="B23" s="65"/>
      <c r="C23" s="25"/>
      <c r="D23" s="5" t="str">
        <f>IFERROR(VLOOKUP(C23,②登録!$A$6:$H$105,2,FALSE),"")</f>
        <v/>
      </c>
      <c r="E23" s="5" t="str">
        <f>IFERROR(VLOOKUP(C23,②登録!$A$6:$H$105,3,FALSE),"")</f>
        <v/>
      </c>
      <c r="F23" s="5" t="str">
        <f>IFERROR(VLOOKUP(C23,②登録!$A$6:$H$105,4,FALSE),"")</f>
        <v/>
      </c>
      <c r="G23" s="5" t="str">
        <f>IFERROR(VLOOKUP(C23,②登録!$A$6:$H$105,5,FALSE),"")</f>
        <v/>
      </c>
      <c r="H23" s="5" t="str">
        <f>IFERROR(VLOOKUP(C23,②登録!$A$6:$H$105,6,FALSE),"")</f>
        <v/>
      </c>
      <c r="I23" s="5" t="str">
        <f>IFERROR(VLOOKUP(C23,②登録!$A$6:$H$105,7,FALSE),"")</f>
        <v/>
      </c>
      <c r="J23" s="7" t="str">
        <f>IFERROR(VLOOKUP(C23,②登録!$A$6:$H$105,8,FALSE),"")</f>
        <v/>
      </c>
      <c r="K23" s="33"/>
      <c r="M23" s="9" t="s">
        <v>493</v>
      </c>
    </row>
    <row r="24" spans="2:13" ht="25" customHeight="1" x14ac:dyDescent="0.55000000000000004">
      <c r="B24" s="66" t="s">
        <v>472</v>
      </c>
      <c r="C24" s="25"/>
      <c r="D24" s="5" t="str">
        <f>IFERROR(VLOOKUP(C24,②登録!$A$6:$H$105,2,FALSE),"")</f>
        <v/>
      </c>
      <c r="E24" s="5" t="str">
        <f>IFERROR(VLOOKUP(C24,②登録!$A$6:$H$105,3,FALSE),"")</f>
        <v/>
      </c>
      <c r="F24" s="5" t="str">
        <f>IFERROR(VLOOKUP(C24,②登録!$A$6:$H$105,4,FALSE),"")</f>
        <v/>
      </c>
      <c r="G24" s="5" t="str">
        <f>IFERROR(VLOOKUP(C24,②登録!$A$6:$H$105,5,FALSE),"")</f>
        <v/>
      </c>
      <c r="H24" s="5" t="str">
        <f>IFERROR(VLOOKUP(C24,②登録!$A$6:$H$105,6,FALSE),"")</f>
        <v/>
      </c>
      <c r="I24" s="5" t="str">
        <f>IFERROR(VLOOKUP(C24,②登録!$A$6:$H$105,7,FALSE),"")</f>
        <v/>
      </c>
      <c r="J24" s="7" t="str">
        <f>IFERROR(VLOOKUP(C24,②登録!$A$6:$H$105,8,FALSE),"")</f>
        <v/>
      </c>
      <c r="K24" s="33"/>
      <c r="M24" s="9" t="s">
        <v>494</v>
      </c>
    </row>
    <row r="25" spans="2:13" ht="25" customHeight="1" thickBot="1" x14ac:dyDescent="0.6">
      <c r="B25" s="67"/>
      <c r="C25" s="26"/>
      <c r="D25" s="6" t="str">
        <f>IFERROR(VLOOKUP(C25,②登録!$A$6:$H$105,2,FALSE),"")</f>
        <v/>
      </c>
      <c r="E25" s="6" t="str">
        <f>IFERROR(VLOOKUP(C25,②登録!$A$6:$H$105,3,FALSE),"")</f>
        <v/>
      </c>
      <c r="F25" s="6" t="str">
        <f>IFERROR(VLOOKUP(C25,②登録!$A$6:$H$105,4,FALSE),"")</f>
        <v/>
      </c>
      <c r="G25" s="6" t="str">
        <f>IFERROR(VLOOKUP(C25,②登録!$A$6:$H$105,5,FALSE),"")</f>
        <v/>
      </c>
      <c r="H25" s="6" t="str">
        <f>IFERROR(VLOOKUP(C25,②登録!$A$6:$H$105,6,FALSE),"")</f>
        <v/>
      </c>
      <c r="I25" s="6" t="str">
        <f>IFERROR(VLOOKUP(C25,②登録!$A$6:$H$105,7,FALSE),"")</f>
        <v/>
      </c>
      <c r="J25" s="8" t="str">
        <f>IFERROR(VLOOKUP(C25,②登録!$A$6:$H$105,8,FALSE),"")</f>
        <v/>
      </c>
      <c r="K25" s="34"/>
      <c r="M25" s="9" t="s">
        <v>495</v>
      </c>
    </row>
    <row r="26" spans="2:13" ht="25" customHeight="1" x14ac:dyDescent="0.55000000000000004">
      <c r="M26" s="9" t="s">
        <v>496</v>
      </c>
    </row>
    <row r="27" spans="2:13" ht="25" customHeight="1" x14ac:dyDescent="0.55000000000000004">
      <c r="B27" s="61" t="s">
        <v>185</v>
      </c>
      <c r="C27" s="61"/>
      <c r="D27" s="61"/>
      <c r="E27" s="61"/>
      <c r="F27" s="61"/>
      <c r="G27" s="61"/>
      <c r="H27" s="61"/>
      <c r="I27" s="61"/>
      <c r="J27" s="61"/>
      <c r="K27" s="61"/>
      <c r="M27" s="9" t="s">
        <v>497</v>
      </c>
    </row>
    <row r="28" spans="2:13" ht="25" customHeight="1" x14ac:dyDescent="0.55000000000000004">
      <c r="B28" s="61" t="s">
        <v>192</v>
      </c>
      <c r="C28" s="61"/>
      <c r="D28" s="61"/>
      <c r="E28" s="61"/>
      <c r="F28" s="61"/>
      <c r="G28" s="61"/>
      <c r="H28" s="61"/>
      <c r="I28" s="61"/>
      <c r="J28" s="61"/>
      <c r="K28" s="61"/>
      <c r="M28" s="9" t="s">
        <v>498</v>
      </c>
    </row>
    <row r="29" spans="2:13" ht="25" customHeight="1" thickBot="1" x14ac:dyDescent="0.6">
      <c r="M29" s="9" t="s">
        <v>499</v>
      </c>
    </row>
    <row r="30" spans="2:13" ht="25" customHeight="1" thickBot="1" x14ac:dyDescent="0.6">
      <c r="C30" s="9" t="s">
        <v>179</v>
      </c>
      <c r="D30" s="15" t="s">
        <v>180</v>
      </c>
      <c r="E30" s="27"/>
      <c r="F30" s="9" t="s">
        <v>181</v>
      </c>
      <c r="G30" s="27"/>
      <c r="H30" s="9" t="s">
        <v>182</v>
      </c>
      <c r="M30" s="9" t="s">
        <v>500</v>
      </c>
    </row>
    <row r="31" spans="2:13" ht="25" customHeight="1" thickBot="1" x14ac:dyDescent="0.6">
      <c r="M31" s="9" t="s">
        <v>501</v>
      </c>
    </row>
    <row r="32" spans="2:13" ht="25" customHeight="1" thickBot="1" x14ac:dyDescent="0.6">
      <c r="C32" s="9" t="s">
        <v>183</v>
      </c>
      <c r="D32" s="27"/>
      <c r="M32" s="9" t="s">
        <v>502</v>
      </c>
    </row>
    <row r="33" spans="3:13" ht="25" customHeight="1" thickBot="1" x14ac:dyDescent="0.6">
      <c r="M33" s="9" t="s">
        <v>503</v>
      </c>
    </row>
    <row r="34" spans="3:13" ht="25" customHeight="1" thickBot="1" x14ac:dyDescent="0.6">
      <c r="C34" s="9" t="s">
        <v>184</v>
      </c>
      <c r="D34" s="27"/>
      <c r="M34" s="9" t="s">
        <v>504</v>
      </c>
    </row>
    <row r="35" spans="3:13" ht="10" customHeight="1" x14ac:dyDescent="0.55000000000000004">
      <c r="M35" s="9" t="s">
        <v>505</v>
      </c>
    </row>
    <row r="36" spans="3:13" x14ac:dyDescent="0.55000000000000004">
      <c r="M36" s="9" t="s">
        <v>506</v>
      </c>
    </row>
    <row r="37" spans="3:13" ht="25" customHeight="1" x14ac:dyDescent="0.55000000000000004">
      <c r="M37" s="9" t="s">
        <v>507</v>
      </c>
    </row>
    <row r="38" spans="3:13" ht="25" customHeight="1" x14ac:dyDescent="0.55000000000000004">
      <c r="M38" s="9" t="s">
        <v>508</v>
      </c>
    </row>
    <row r="39" spans="3:13" ht="25" customHeight="1" x14ac:dyDescent="0.55000000000000004">
      <c r="M39" s="9" t="s">
        <v>509</v>
      </c>
    </row>
    <row r="40" spans="3:13" ht="10" customHeight="1" x14ac:dyDescent="0.55000000000000004">
      <c r="M40" s="9" t="s">
        <v>510</v>
      </c>
    </row>
    <row r="41" spans="3:13" x14ac:dyDescent="0.55000000000000004">
      <c r="M41" s="9" t="s">
        <v>511</v>
      </c>
    </row>
    <row r="42" spans="3:13" ht="10" customHeight="1" x14ac:dyDescent="0.55000000000000004"/>
    <row r="44" spans="3:13" ht="25" customHeight="1" x14ac:dyDescent="0.55000000000000004"/>
    <row r="45" spans="3:13" ht="25" customHeight="1" x14ac:dyDescent="0.55000000000000004"/>
    <row r="46" spans="3:13" ht="25" customHeight="1" x14ac:dyDescent="0.55000000000000004"/>
    <row r="47" spans="3:13" ht="25" customHeight="1" x14ac:dyDescent="0.55000000000000004"/>
    <row r="48" spans="3:13" ht="25" customHeight="1" x14ac:dyDescent="0.55000000000000004"/>
    <row r="49" ht="25" customHeight="1" x14ac:dyDescent="0.55000000000000004"/>
    <row r="50" ht="10" customHeight="1" x14ac:dyDescent="0.55000000000000004"/>
    <row r="53" ht="10" customHeight="1" x14ac:dyDescent="0.55000000000000004"/>
    <row r="54" ht="20.149999999999999" customHeight="1" x14ac:dyDescent="0.55000000000000004"/>
    <row r="55" ht="10" customHeight="1" x14ac:dyDescent="0.55000000000000004"/>
    <row r="56" ht="20.149999999999999" customHeight="1" x14ac:dyDescent="0.55000000000000004"/>
    <row r="57" ht="10" customHeight="1" x14ac:dyDescent="0.55000000000000004"/>
    <row r="58" ht="20.149999999999999" customHeight="1" x14ac:dyDescent="0.55000000000000004"/>
  </sheetData>
  <sheetProtection algorithmName="SHA-512" hashValue="ruosBAfANzz7mfOIU9pNyDsEig+z51BW4it5i2DCe6dsllQhNub3b2NN7kmT/sc/4ZP6S9irHDEL2Bez5z37+w==" saltValue="0IKvxh+mqiT5KsQi0IJ1iQ==" spinCount="100000" sheet="1" objects="1" scenarios="1"/>
  <mergeCells count="16">
    <mergeCell ref="B28:K28"/>
    <mergeCell ref="B27:K27"/>
    <mergeCell ref="B10:C10"/>
    <mergeCell ref="B17:C17"/>
    <mergeCell ref="B20:B21"/>
    <mergeCell ref="B22:B23"/>
    <mergeCell ref="B24:B25"/>
    <mergeCell ref="F11:K11"/>
    <mergeCell ref="F18:K18"/>
    <mergeCell ref="A2:K2"/>
    <mergeCell ref="I3:K3"/>
    <mergeCell ref="B7:B8"/>
    <mergeCell ref="A5:A8"/>
    <mergeCell ref="C5:D5"/>
    <mergeCell ref="D7:K7"/>
    <mergeCell ref="D8:K8"/>
  </mergeCells>
  <phoneticPr fontId="3"/>
  <pageMargins left="0.7" right="0.7" top="0.75" bottom="0.75" header="0.3" footer="0.3"/>
  <pageSetup paperSize="9" scale="6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9D536-E6D4-4EAC-8622-09BFBF3C64D8}">
  <sheetPr codeName="Sheet5">
    <tabColor theme="1"/>
  </sheetPr>
  <dimension ref="A1:G3"/>
  <sheetViews>
    <sheetView zoomScaleNormal="100" workbookViewId="0"/>
  </sheetViews>
  <sheetFormatPr defaultRowHeight="18" x14ac:dyDescent="0.55000000000000004"/>
  <cols>
    <col min="2" max="7" width="13.75" customWidth="1"/>
  </cols>
  <sheetData>
    <row r="1" spans="1:7" x14ac:dyDescent="0.55000000000000004">
      <c r="A1" t="s">
        <v>469</v>
      </c>
      <c r="B1" t="str">
        <f>IF((③女子入力!$K$13)*1=1,(③女子入力!$E$13&amp;"　"&amp;③女子入力!$F$13&amp;"①"),(③女子入力!$E$13&amp;"　"&amp;③女子入力!$F$13))</f>
        <v>　</v>
      </c>
      <c r="C1" t="e">
        <f>VLOOKUP(③女子入力!$C$5,②登録!$L:$N,3,FALSE)</f>
        <v>#N/A</v>
      </c>
      <c r="D1">
        <v>-1</v>
      </c>
      <c r="F1" t="s">
        <v>194</v>
      </c>
      <c r="G1" t="s">
        <v>194</v>
      </c>
    </row>
    <row r="2" spans="1:7" x14ac:dyDescent="0.55000000000000004">
      <c r="A2" t="s">
        <v>469</v>
      </c>
      <c r="B2" t="str">
        <f>IF((③女子入力!$K$14)*1=1,(③女子入力!$E$14&amp;"　"&amp;③女子入力!$F$14&amp;"①"),(③女子入力!$E$14&amp;"　"&amp;③女子入力!$F$14))</f>
        <v>　</v>
      </c>
      <c r="C2" t="e">
        <f>VLOOKUP(③女子入力!$C$5,②登録!$L:$N,3,FALSE)</f>
        <v>#N/A</v>
      </c>
      <c r="D2">
        <v>-1</v>
      </c>
      <c r="F2" t="s">
        <v>194</v>
      </c>
      <c r="G2" t="s">
        <v>194</v>
      </c>
    </row>
    <row r="3" spans="1:7" x14ac:dyDescent="0.55000000000000004">
      <c r="A3" t="s">
        <v>469</v>
      </c>
      <c r="B3" t="str">
        <f>IF((③女子入力!$K$15)*1=1,(③女子入力!$E$15&amp;"　"&amp;③女子入力!$F$15&amp;"①"),(③女子入力!$E$15&amp;"　"&amp;③女子入力!$F$15))</f>
        <v>　</v>
      </c>
      <c r="C3" t="e">
        <f>VLOOKUP(③女子入力!$C$5,②登録!$L:$N,3,FALSE)</f>
        <v>#N/A</v>
      </c>
      <c r="D3">
        <v>-1</v>
      </c>
      <c r="F3" t="s">
        <v>194</v>
      </c>
      <c r="G3" t="s">
        <v>194</v>
      </c>
    </row>
  </sheetData>
  <sheetProtection algorithmName="SHA-512" hashValue="w7nIuxwGfiCIsSw78XwS5gtbrxL/aTvVKzWLOqFREL6ZkHVxuHvNQK8s+FSNX8H1uofUwFTgg4lxD08CYOEiFg==" saltValue="tNCXgbeWB6f07LwGxFDa9Q==" spinCount="100000" sheet="1" objects="1" scenarios="1" selectLockedCells="1" selectUnlockedCells="1"/>
  <phoneticPr fontId="3"/>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B312C-2EE3-4C26-AA53-2DD2519A4DA1}">
  <sheetPr codeName="Sheet6">
    <tabColor theme="1"/>
  </sheetPr>
  <dimension ref="A1:J3"/>
  <sheetViews>
    <sheetView workbookViewId="0"/>
  </sheetViews>
  <sheetFormatPr defaultRowHeight="18" x14ac:dyDescent="0.55000000000000004"/>
  <cols>
    <col min="2" max="10" width="13.75" customWidth="1"/>
  </cols>
  <sheetData>
    <row r="1" spans="1:10" x14ac:dyDescent="0.55000000000000004">
      <c r="A1" t="s">
        <v>470</v>
      </c>
      <c r="B1" t="str">
        <f>IF((③女子入力!$K$20)*1=1,(③女子入力!$E$20&amp;"　"&amp;③女子入力!$F$20&amp;"①"),(③女子入力!$E$20&amp;"　"&amp;③女子入力!$F$20))</f>
        <v>　</v>
      </c>
      <c r="C1" t="str">
        <f>IF((③女子入力!$K$21)*1=1,(③女子入力!$E$21&amp;"　"&amp;③女子入力!$F$21&amp;"①"),(③女子入力!$E$21&amp;"　"&amp;③女子入力!$F$21))</f>
        <v>　</v>
      </c>
      <c r="D1" t="e">
        <f>VLOOKUP(③女子入力!$C$5,②登録!$L:$N,3,FALSE)</f>
        <v>#N/A</v>
      </c>
      <c r="E1" t="e">
        <f>VLOOKUP(③女子入力!$C$5,②登録!$L:$N,3,FALSE)</f>
        <v>#N/A</v>
      </c>
      <c r="F1">
        <v>-1</v>
      </c>
      <c r="I1" t="s">
        <v>194</v>
      </c>
      <c r="J1" t="s">
        <v>194</v>
      </c>
    </row>
    <row r="2" spans="1:10" x14ac:dyDescent="0.55000000000000004">
      <c r="A2" t="s">
        <v>470</v>
      </c>
      <c r="B2" t="str">
        <f>IF((③女子入力!$K$22)*1=1,(③女子入力!$E$22&amp;"　"&amp;③女子入力!$F$22&amp;"①"),(③女子入力!$E$22&amp;"　"&amp;③女子入力!$F$22))</f>
        <v>　</v>
      </c>
      <c r="C2" t="str">
        <f>IF((③女子入力!$K$23)*1=1,(③女子入力!$E$23&amp;"　"&amp;③女子入力!$F$23&amp;"①"),(③女子入力!$E$23&amp;"　"&amp;③女子入力!$F$23))</f>
        <v>　</v>
      </c>
      <c r="D2" t="e">
        <f>VLOOKUP(③女子入力!$C$5,②登録!$L:$N,3,FALSE)</f>
        <v>#N/A</v>
      </c>
      <c r="E2" t="e">
        <f>VLOOKUP(③女子入力!$C$5,②登録!$L:$N,3,FALSE)</f>
        <v>#N/A</v>
      </c>
      <c r="F2">
        <v>-1</v>
      </c>
      <c r="I2" t="s">
        <v>194</v>
      </c>
      <c r="J2" t="s">
        <v>194</v>
      </c>
    </row>
    <row r="3" spans="1:10" x14ac:dyDescent="0.55000000000000004">
      <c r="A3" t="s">
        <v>470</v>
      </c>
      <c r="B3" t="str">
        <f>IF((③女子入力!$K$24)*1=1,(③女子入力!$E$24&amp;"　"&amp;③女子入力!$F$24&amp;"①"),(③女子入力!$E$24&amp;"　"&amp;③女子入力!$F$24))</f>
        <v>　</v>
      </c>
      <c r="C3" t="str">
        <f>IF((③女子入力!$K$25)*1=1,(③女子入力!$E$25&amp;"　"&amp;③女子入力!$F$25&amp;"①"),(③女子入力!$E$25&amp;"　"&amp;③女子入力!$F$25))</f>
        <v>　</v>
      </c>
      <c r="D3" t="e">
        <f>VLOOKUP(③女子入力!$C$5,②登録!$L:$N,3,FALSE)</f>
        <v>#N/A</v>
      </c>
      <c r="E3" t="e">
        <f>VLOOKUP(③女子入力!$C$5,②登録!$L:$N,3,FALSE)</f>
        <v>#N/A</v>
      </c>
      <c r="F3">
        <v>-1</v>
      </c>
      <c r="I3" t="s">
        <v>194</v>
      </c>
      <c r="J3" t="s">
        <v>194</v>
      </c>
    </row>
  </sheetData>
  <sheetProtection algorithmName="SHA-512" hashValue="joAoHXLHZOxzG+ZT9lIH1BsHVVCwO2TzeMVRsFHm6gP2wlRzbg14W+GAi+tUH/7MM88rtNAo5BsPx1EidAkuSA==" saltValue="Ql39X/Y58xeExnVCvAaCBQ==" spinCount="100000" sheet="1" objects="1" scenarios="1" selectLockedCells="1" selectUnlockedCells="1"/>
  <phoneticPr fontId="3"/>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25E7F-4AE4-4F2A-BD66-E9FCFFB4EF81}">
  <sheetPr codeName="Sheet9">
    <tabColor theme="1"/>
  </sheetPr>
  <dimension ref="A1:G3"/>
  <sheetViews>
    <sheetView workbookViewId="0"/>
  </sheetViews>
  <sheetFormatPr defaultRowHeight="18" x14ac:dyDescent="0.55000000000000004"/>
  <sheetData>
    <row r="1" spans="1:7" x14ac:dyDescent="0.55000000000000004">
      <c r="A1" t="str">
        <f>③女子入力!$C$6</f>
        <v/>
      </c>
      <c r="B1" t="str">
        <f>③女子入力!$C$5</f>
        <v/>
      </c>
      <c r="C1" t="e">
        <f>VLOOKUP(B1,②登録!$L:$M,2,FALSE)</f>
        <v>#N/A</v>
      </c>
      <c r="D1" t="str">
        <f>③女子入力!$E$13&amp;"　"&amp;③女子入力!$F$13</f>
        <v>　</v>
      </c>
      <c r="E1" t="str">
        <f>③女子入力!$G$13&amp;"　"&amp;③女子入力!$H$13</f>
        <v>　</v>
      </c>
      <c r="F1">
        <f>③女子入力!$K$13</f>
        <v>0</v>
      </c>
      <c r="G1">
        <f>③女子入力!$C$13</f>
        <v>0</v>
      </c>
    </row>
    <row r="2" spans="1:7" x14ac:dyDescent="0.55000000000000004">
      <c r="A2" t="str">
        <f>③女子入力!$C$6</f>
        <v/>
      </c>
      <c r="B2" t="str">
        <f>③女子入力!$C$5</f>
        <v/>
      </c>
      <c r="C2" t="e">
        <f>VLOOKUP(B2,②登録!$L:$M,2,FALSE)</f>
        <v>#N/A</v>
      </c>
      <c r="D2" t="str">
        <f>③女子入力!$E$14&amp;"　"&amp;③女子入力!$F$14</f>
        <v>　</v>
      </c>
      <c r="E2" t="str">
        <f>③女子入力!$G$14&amp;"　"&amp;③女子入力!$H$14</f>
        <v>　</v>
      </c>
      <c r="F2">
        <f>③女子入力!$K$14</f>
        <v>0</v>
      </c>
      <c r="G2">
        <f>③女子入力!$C$14</f>
        <v>0</v>
      </c>
    </row>
    <row r="3" spans="1:7" x14ac:dyDescent="0.55000000000000004">
      <c r="A3" t="str">
        <f>③女子入力!$C$6</f>
        <v/>
      </c>
      <c r="B3" t="str">
        <f>③女子入力!$C$5</f>
        <v/>
      </c>
      <c r="C3" t="e">
        <f>VLOOKUP(B3,②登録!$L:$M,2,FALSE)</f>
        <v>#N/A</v>
      </c>
      <c r="D3" t="str">
        <f>③女子入力!$E$15&amp;"　"&amp;③女子入力!$F$15</f>
        <v>　</v>
      </c>
      <c r="E3" t="str">
        <f>③女子入力!$G$15&amp;"　"&amp;③女子入力!$H$15</f>
        <v>　</v>
      </c>
      <c r="F3">
        <f>③女子入力!$K$15</f>
        <v>0</v>
      </c>
      <c r="G3">
        <f>③女子入力!$C$15</f>
        <v>0</v>
      </c>
    </row>
  </sheetData>
  <sheetProtection algorithmName="SHA-512" hashValue="+rdtiGjYM/qkHJt3BaIgXVrwZqshW3zR7GrO0AiGcePxwlmWCMx1lr2CI3Msw7fMYJzFhqv1TkG+PpMLRzaGNw==" saltValue="RzT0gFrVRza6CmQL4uyWAw==" spinCount="100000" sheet="1" objects="1" scenarios="1" selectLockedCells="1" selectUnlockedCells="1"/>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28AA3-2037-4DA7-A8DF-256793F4B8AB}">
  <sheetPr codeName="Sheet10">
    <tabColor theme="1"/>
  </sheetPr>
  <dimension ref="A1:G6"/>
  <sheetViews>
    <sheetView workbookViewId="0"/>
  </sheetViews>
  <sheetFormatPr defaultRowHeight="18" x14ac:dyDescent="0.55000000000000004"/>
  <sheetData>
    <row r="1" spans="1:7" x14ac:dyDescent="0.55000000000000004">
      <c r="A1" t="str">
        <f>③女子入力!$C$6</f>
        <v/>
      </c>
      <c r="B1" t="str">
        <f>③女子入力!$C$5</f>
        <v/>
      </c>
      <c r="C1" t="e">
        <f>VLOOKUP(B1,②登録!$L:$M,2,FALSE)</f>
        <v>#N/A</v>
      </c>
      <c r="D1" t="str">
        <f>③女子入力!$E$20&amp;"　"&amp;③女子入力!$F$20</f>
        <v>　</v>
      </c>
      <c r="E1" t="str">
        <f>③女子入力!$G$20&amp;"　"&amp;③女子入力!$H$20</f>
        <v>　</v>
      </c>
      <c r="F1">
        <f>③女子入力!$K$20</f>
        <v>0</v>
      </c>
      <c r="G1">
        <f>③女子入力!$C$20</f>
        <v>0</v>
      </c>
    </row>
    <row r="2" spans="1:7" x14ac:dyDescent="0.55000000000000004">
      <c r="A2" t="str">
        <f>③女子入力!$C$6</f>
        <v/>
      </c>
      <c r="B2" t="str">
        <f>③女子入力!$C$5</f>
        <v/>
      </c>
      <c r="C2" t="e">
        <f>VLOOKUP(B2,②登録!$L:$M,2,FALSE)</f>
        <v>#N/A</v>
      </c>
      <c r="D2" t="str">
        <f>③女子入力!$E$21&amp;"　"&amp;③女子入力!$F$21</f>
        <v>　</v>
      </c>
      <c r="E2" t="str">
        <f>③女子入力!$G$21&amp;"　"&amp;③女子入力!$H$21</f>
        <v>　</v>
      </c>
      <c r="F2">
        <f>③女子入力!$K$21</f>
        <v>0</v>
      </c>
      <c r="G2">
        <f>③女子入力!$C$21</f>
        <v>0</v>
      </c>
    </row>
    <row r="3" spans="1:7" x14ac:dyDescent="0.55000000000000004">
      <c r="A3" t="str">
        <f>③女子入力!$C$6</f>
        <v/>
      </c>
      <c r="B3" t="str">
        <f>③女子入力!$C$5</f>
        <v/>
      </c>
      <c r="C3" t="e">
        <f>VLOOKUP(B3,②登録!$L:$M,2,FALSE)</f>
        <v>#N/A</v>
      </c>
      <c r="D3" t="str">
        <f>③女子入力!$E$22&amp;"　"&amp;③女子入力!$F$22</f>
        <v>　</v>
      </c>
      <c r="E3" t="str">
        <f>③女子入力!$G$22&amp;"　"&amp;③女子入力!$H$22</f>
        <v>　</v>
      </c>
      <c r="F3">
        <f>③女子入力!$K$22</f>
        <v>0</v>
      </c>
      <c r="G3">
        <f>③女子入力!$C$22</f>
        <v>0</v>
      </c>
    </row>
    <row r="4" spans="1:7" x14ac:dyDescent="0.55000000000000004">
      <c r="A4" t="str">
        <f>③女子入力!$C$6</f>
        <v/>
      </c>
      <c r="B4" t="str">
        <f>③女子入力!$C$5</f>
        <v/>
      </c>
      <c r="C4" t="e">
        <f>VLOOKUP(B4,②登録!$L:$M,2,FALSE)</f>
        <v>#N/A</v>
      </c>
      <c r="D4" t="str">
        <f>③女子入力!$E$23&amp;"　"&amp;③女子入力!$F$23</f>
        <v>　</v>
      </c>
      <c r="E4" t="str">
        <f>③女子入力!$G$23&amp;"　"&amp;③女子入力!$H$23</f>
        <v>　</v>
      </c>
      <c r="F4">
        <f>③女子入力!$K$23</f>
        <v>0</v>
      </c>
      <c r="G4">
        <f>③女子入力!$C$23</f>
        <v>0</v>
      </c>
    </row>
    <row r="5" spans="1:7" x14ac:dyDescent="0.55000000000000004">
      <c r="A5" t="str">
        <f>③女子入力!$C$6</f>
        <v/>
      </c>
      <c r="B5" t="str">
        <f>③女子入力!$C$5</f>
        <v/>
      </c>
      <c r="C5" t="e">
        <f>VLOOKUP(B5,②登録!$L:$M,2,FALSE)</f>
        <v>#N/A</v>
      </c>
      <c r="D5" t="str">
        <f>③女子入力!$E$24&amp;"　"&amp;③女子入力!$F$24</f>
        <v>　</v>
      </c>
      <c r="E5" t="str">
        <f>③女子入力!$G$24&amp;"　"&amp;③女子入力!$H$24</f>
        <v>　</v>
      </c>
      <c r="F5">
        <f>③女子入力!$K$24</f>
        <v>0</v>
      </c>
      <c r="G5">
        <f>③女子入力!$C$24</f>
        <v>0</v>
      </c>
    </row>
    <row r="6" spans="1:7" x14ac:dyDescent="0.55000000000000004">
      <c r="A6" t="str">
        <f>③女子入力!$C$6</f>
        <v/>
      </c>
      <c r="B6" t="str">
        <f>③女子入力!$C$5</f>
        <v/>
      </c>
      <c r="C6" t="e">
        <f>VLOOKUP(B6,②登録!$L:$M,2,FALSE)</f>
        <v>#N/A</v>
      </c>
      <c r="D6" t="str">
        <f>③女子入力!$E$25&amp;"　"&amp;③女子入力!$F$25</f>
        <v>　</v>
      </c>
      <c r="E6" t="str">
        <f>③女子入力!$G$25&amp;"　"&amp;③女子入力!$H$25</f>
        <v>　</v>
      </c>
      <c r="F6">
        <f>③女子入力!$K$25</f>
        <v>0</v>
      </c>
      <c r="G6">
        <f>③女子入力!$C$25</f>
        <v>0</v>
      </c>
    </row>
  </sheetData>
  <sheetProtection algorithmName="SHA-512" hashValue="EeSvSmORRFRodRg9mXpG/F5HkKzXPT68SdHJey+CeYirpBlzFRo1fqWNDZyTmbMA5hEIXA5lfuoQy0zxf2qibg==" saltValue="7o6SZaSK03RhEIYkVm7D3g==" spinCount="100000" sheet="1" objects="1" scenarios="1" selectLockedCells="1" selectUnlockedCells="1"/>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①トリセツ</vt:lpstr>
      <vt:lpstr>②登録</vt:lpstr>
      <vt:lpstr>③女子入力</vt:lpstr>
      <vt:lpstr>④女運営個S</vt:lpstr>
      <vt:lpstr>⑤女運営個D</vt:lpstr>
      <vt:lpstr>⑥女集計個S</vt:lpstr>
      <vt:lpstr>⑦女集計個D</vt:lpstr>
      <vt:lpstr>①トリセツ!Print_Area</vt:lpstr>
      <vt:lpstr>③女子入力!Print_Area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バドミントン専門部 横浜市</dc:creator>
  <cp:lastModifiedBy>バドミントン専門部 横浜市</cp:lastModifiedBy>
  <cp:lastPrinted>2026-07-13T10:09:01Z</cp:lastPrinted>
  <dcterms:created xsi:type="dcterms:W3CDTF">2026-05-07T02:04:54Z</dcterms:created>
  <dcterms:modified xsi:type="dcterms:W3CDTF">2026-10-07T11:55:16Z</dcterms:modified>
</cp:coreProperties>
</file>