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Users\bad_Y\OneDrive\デスクトップ\役員会資料\HP関係\PROGRAM\JOC横浜市予選（女子の部）\"/>
    </mc:Choice>
  </mc:AlternateContent>
  <xr:revisionPtr revIDLastSave="0" documentId="13_ncr:1_{D0851DDA-5EE4-4BF0-94B2-825C14AD7E14}" xr6:coauthVersionLast="47" xr6:coauthVersionMax="47" xr10:uidLastSave="{00000000-0000-0000-0000-000000000000}"/>
  <bookViews>
    <workbookView xWindow="-110" yWindow="-110" windowWidth="19420" windowHeight="11020" tabRatio="918" xr2:uid="{3D28B647-7489-4AB4-8262-0E5BEA6E3F4F}"/>
  </bookViews>
  <sheets>
    <sheet name="①トリセツ" sheetId="1" r:id="rId1"/>
    <sheet name="②登録" sheetId="2" r:id="rId2"/>
    <sheet name="③女子入力" sheetId="3" r:id="rId3"/>
    <sheet name="④女運営個S" sheetId="5" r:id="rId4"/>
    <sheet name="⑤女運営個D" sheetId="6" r:id="rId5"/>
    <sheet name="⑥女集計個S" sheetId="9" r:id="rId6"/>
    <sheet name="⑦女集計個D" sheetId="10" r:id="rId7"/>
  </sheets>
  <definedNames>
    <definedName name="_xlnm.Print_Area" localSheetId="0">①トリセツ!$A$1:$A$35</definedName>
    <definedName name="_xlnm.Print_Area" localSheetId="2">③女子入力!$A$1:$L$43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2" i="10" l="1"/>
  <c r="H11" i="10"/>
  <c r="H10" i="10"/>
  <c r="H9" i="10"/>
  <c r="H8" i="10"/>
  <c r="H7" i="10"/>
  <c r="H6" i="10"/>
  <c r="H5" i="10"/>
  <c r="H4" i="10"/>
  <c r="H3" i="10"/>
  <c r="H2" i="10"/>
  <c r="H1" i="10"/>
  <c r="H6" i="9" l="1"/>
  <c r="H5" i="9"/>
  <c r="H4" i="9"/>
  <c r="H3" i="9"/>
  <c r="H2" i="9"/>
  <c r="H1" i="9"/>
  <c r="G10" i="10"/>
  <c r="G9" i="10"/>
  <c r="G8" i="10"/>
  <c r="G7" i="10"/>
  <c r="F10" i="10"/>
  <c r="F9" i="10"/>
  <c r="F8" i="10"/>
  <c r="F7" i="10"/>
  <c r="G12" i="10"/>
  <c r="F12" i="10"/>
  <c r="G11" i="10"/>
  <c r="F11" i="10"/>
  <c r="G6" i="9"/>
  <c r="G5" i="9"/>
  <c r="G4" i="9"/>
  <c r="G3" i="9"/>
  <c r="F6" i="9"/>
  <c r="F5" i="9"/>
  <c r="F4" i="9"/>
  <c r="F3" i="9"/>
  <c r="J30" i="3"/>
  <c r="I30" i="3"/>
  <c r="H30" i="3"/>
  <c r="G30" i="3"/>
  <c r="H4" i="6" s="1"/>
  <c r="F30" i="3"/>
  <c r="E30" i="3"/>
  <c r="D30" i="3"/>
  <c r="J29" i="3"/>
  <c r="I29" i="3"/>
  <c r="H29" i="3"/>
  <c r="G29" i="3"/>
  <c r="F29" i="3"/>
  <c r="E29" i="3"/>
  <c r="D29" i="3"/>
  <c r="J15" i="3"/>
  <c r="I15" i="3"/>
  <c r="H15" i="3"/>
  <c r="G15" i="3"/>
  <c r="F15" i="3"/>
  <c r="E15" i="3"/>
  <c r="D15" i="3"/>
  <c r="G6" i="10"/>
  <c r="G5" i="10"/>
  <c r="G4" i="10"/>
  <c r="G3" i="10"/>
  <c r="F6" i="10"/>
  <c r="F5" i="10"/>
  <c r="F4" i="10"/>
  <c r="F3" i="10"/>
  <c r="D25" i="3"/>
  <c r="E25" i="3"/>
  <c r="F25" i="3"/>
  <c r="G25" i="3"/>
  <c r="H25" i="3"/>
  <c r="I25" i="3"/>
  <c r="J25" i="3"/>
  <c r="D26" i="3"/>
  <c r="E26" i="3"/>
  <c r="F26" i="3"/>
  <c r="G26" i="3"/>
  <c r="H26" i="3"/>
  <c r="I26" i="3"/>
  <c r="J26" i="3"/>
  <c r="D27" i="3"/>
  <c r="E27" i="3"/>
  <c r="F27" i="3"/>
  <c r="G27" i="3"/>
  <c r="H27" i="3"/>
  <c r="I27" i="3"/>
  <c r="J27" i="3"/>
  <c r="D28" i="3"/>
  <c r="E28" i="3"/>
  <c r="F28" i="3"/>
  <c r="G28" i="3"/>
  <c r="H28" i="3"/>
  <c r="I28" i="3"/>
  <c r="J28" i="3"/>
  <c r="D31" i="3"/>
  <c r="E31" i="3"/>
  <c r="F31" i="3"/>
  <c r="G31" i="3"/>
  <c r="H31" i="3"/>
  <c r="I31" i="3"/>
  <c r="J31" i="3"/>
  <c r="D32" i="3"/>
  <c r="E32" i="3"/>
  <c r="F32" i="3"/>
  <c r="G32" i="3"/>
  <c r="H32" i="3"/>
  <c r="I32" i="3"/>
  <c r="J32" i="3"/>
  <c r="D33" i="3"/>
  <c r="E33" i="3"/>
  <c r="F33" i="3"/>
  <c r="G33" i="3"/>
  <c r="H33" i="3"/>
  <c r="I33" i="3"/>
  <c r="J33" i="3"/>
  <c r="D34" i="3"/>
  <c r="E34" i="3"/>
  <c r="F34" i="3"/>
  <c r="G34" i="3"/>
  <c r="H34" i="3"/>
  <c r="I34" i="3"/>
  <c r="J34" i="3"/>
  <c r="E23" i="3"/>
  <c r="F23" i="3"/>
  <c r="E24" i="3"/>
  <c r="F24" i="3"/>
  <c r="D16" i="3"/>
  <c r="E16" i="3"/>
  <c r="F16" i="3"/>
  <c r="G16" i="3"/>
  <c r="H16" i="3"/>
  <c r="I16" i="3"/>
  <c r="J16" i="3"/>
  <c r="D17" i="3"/>
  <c r="E17" i="3"/>
  <c r="F17" i="3"/>
  <c r="G17" i="3"/>
  <c r="H17" i="3"/>
  <c r="I17" i="3"/>
  <c r="J17" i="3"/>
  <c r="D18" i="3"/>
  <c r="E18" i="3"/>
  <c r="F18" i="3"/>
  <c r="G18" i="3"/>
  <c r="H18" i="3"/>
  <c r="I18" i="3"/>
  <c r="J18" i="3"/>
  <c r="G2" i="10"/>
  <c r="F2" i="10"/>
  <c r="G1" i="10"/>
  <c r="F1" i="10"/>
  <c r="G2" i="9"/>
  <c r="F2" i="9"/>
  <c r="G1" i="9"/>
  <c r="F1" i="9"/>
  <c r="C5" i="3"/>
  <c r="B3" i="9" s="1"/>
  <c r="C3" i="9" s="1"/>
  <c r="D24" i="3"/>
  <c r="G24" i="3"/>
  <c r="H24" i="3"/>
  <c r="I24" i="3"/>
  <c r="J24" i="3"/>
  <c r="J23" i="3"/>
  <c r="I23" i="3"/>
  <c r="H23" i="3"/>
  <c r="G23" i="3"/>
  <c r="D23" i="3"/>
  <c r="D14" i="3"/>
  <c r="E14" i="3"/>
  <c r="F14" i="3"/>
  <c r="G14" i="3"/>
  <c r="H14" i="3"/>
  <c r="I14" i="3"/>
  <c r="J14" i="3"/>
  <c r="J13" i="3"/>
  <c r="I13" i="3"/>
  <c r="H13" i="3"/>
  <c r="G13" i="3"/>
  <c r="F13" i="3"/>
  <c r="E13" i="3"/>
  <c r="D13" i="3"/>
  <c r="C6" i="3"/>
  <c r="A3" i="10" s="1"/>
  <c r="G4" i="6" l="1"/>
  <c r="E3" i="5"/>
  <c r="A11" i="10"/>
  <c r="B1" i="5"/>
  <c r="A12" i="10"/>
  <c r="D8" i="10"/>
  <c r="C4" i="6"/>
  <c r="D9" i="10"/>
  <c r="E7" i="10"/>
  <c r="E5" i="9"/>
  <c r="B4" i="6"/>
  <c r="E11" i="10"/>
  <c r="D11" i="10"/>
  <c r="E4" i="9"/>
  <c r="E10" i="10"/>
  <c r="B1" i="6"/>
  <c r="B5" i="6"/>
  <c r="E12" i="10"/>
  <c r="E8" i="10"/>
  <c r="E9" i="10"/>
  <c r="E6" i="9"/>
  <c r="D10" i="10"/>
  <c r="C1" i="6"/>
  <c r="B2" i="5"/>
  <c r="D4" i="9"/>
  <c r="B3" i="5"/>
  <c r="A6" i="9"/>
  <c r="B11" i="10"/>
  <c r="C11" i="10" s="1"/>
  <c r="B6" i="9"/>
  <c r="C6" i="9" s="1"/>
  <c r="B12" i="10"/>
  <c r="C12" i="10" s="1"/>
  <c r="B2" i="6"/>
  <c r="C2" i="6"/>
  <c r="B3" i="6"/>
  <c r="C3" i="6"/>
  <c r="D7" i="10"/>
  <c r="C6" i="6"/>
  <c r="D12" i="10"/>
  <c r="B6" i="5"/>
  <c r="D6" i="9"/>
  <c r="B5" i="5"/>
  <c r="D5" i="9"/>
  <c r="B4" i="5"/>
  <c r="E3" i="9"/>
  <c r="D3" i="9"/>
  <c r="C6" i="5"/>
  <c r="E6" i="6"/>
  <c r="D6" i="6"/>
  <c r="H6" i="6"/>
  <c r="G6" i="6"/>
  <c r="B6" i="6"/>
  <c r="H5" i="6"/>
  <c r="C5" i="6"/>
  <c r="G5" i="6"/>
  <c r="E6" i="5"/>
  <c r="E5" i="5"/>
  <c r="E4" i="5"/>
  <c r="A10" i="10"/>
  <c r="A5" i="9"/>
  <c r="A4" i="9"/>
  <c r="A9" i="10"/>
  <c r="A8" i="10"/>
  <c r="A7" i="10"/>
  <c r="C3" i="5"/>
  <c r="C2" i="5"/>
  <c r="E4" i="10"/>
  <c r="G2" i="6"/>
  <c r="D3" i="10"/>
  <c r="E6" i="10"/>
  <c r="D5" i="10"/>
  <c r="D4" i="10"/>
  <c r="G3" i="6"/>
  <c r="D6" i="10"/>
  <c r="H3" i="6"/>
  <c r="H2" i="6"/>
  <c r="E3" i="10"/>
  <c r="E5" i="10"/>
  <c r="B5" i="9"/>
  <c r="C5" i="9" s="1"/>
  <c r="B4" i="9"/>
  <c r="C4" i="9" s="1"/>
  <c r="B9" i="10"/>
  <c r="C9" i="10" s="1"/>
  <c r="E4" i="6"/>
  <c r="D4" i="6"/>
  <c r="B8" i="10"/>
  <c r="C8" i="10" s="1"/>
  <c r="B7" i="10"/>
  <c r="C7" i="10" s="1"/>
  <c r="B10" i="10"/>
  <c r="C10" i="10" s="1"/>
  <c r="C5" i="5"/>
  <c r="E5" i="6"/>
  <c r="C4" i="5"/>
  <c r="D5" i="6"/>
  <c r="E1" i="5"/>
  <c r="C1" i="5"/>
  <c r="D1" i="6"/>
  <c r="E1" i="6"/>
  <c r="E3" i="6"/>
  <c r="D3" i="6"/>
  <c r="E2" i="6"/>
  <c r="D2" i="6"/>
  <c r="A1" i="9"/>
  <c r="A2" i="9"/>
  <c r="A6" i="10"/>
  <c r="A3" i="9"/>
  <c r="A4" i="10"/>
  <c r="A5" i="10"/>
  <c r="A1" i="10"/>
  <c r="A2" i="10"/>
  <c r="B5" i="10"/>
  <c r="C5" i="10" s="1"/>
  <c r="B1" i="9"/>
  <c r="C1" i="9" s="1"/>
  <c r="B1" i="10"/>
  <c r="C1" i="10" s="1"/>
  <c r="B4" i="10"/>
  <c r="C4" i="10" s="1"/>
  <c r="B2" i="10"/>
  <c r="C2" i="10" s="1"/>
  <c r="B2" i="9"/>
  <c r="C2" i="9" s="1"/>
  <c r="B3" i="10"/>
  <c r="C3" i="10" s="1"/>
  <c r="B6" i="10"/>
  <c r="C6" i="10" s="1"/>
  <c r="E1" i="9"/>
  <c r="D1" i="10"/>
  <c r="D1" i="9"/>
  <c r="E1" i="10"/>
  <c r="D2" i="10"/>
  <c r="E2" i="10"/>
  <c r="E2" i="9"/>
  <c r="D2" i="9"/>
  <c r="E2" i="5"/>
  <c r="G1" i="6"/>
  <c r="H1" i="6"/>
</calcChain>
</file>

<file path=xl/sharedStrings.xml><?xml version="1.0" encoding="utf-8"?>
<sst xmlns="http://schemas.openxmlformats.org/spreadsheetml/2006/main" count="572" uniqueCount="524">
  <si>
    <t>No</t>
    <phoneticPr fontId="3"/>
  </si>
  <si>
    <t>協会登録番号</t>
    <rPh sb="0" eb="6">
      <t>キョウカイトウロクバンゴウ</t>
    </rPh>
    <phoneticPr fontId="3"/>
  </si>
  <si>
    <t>姓</t>
    <rPh sb="0" eb="1">
      <t>セイ</t>
    </rPh>
    <phoneticPr fontId="3"/>
  </si>
  <si>
    <t>名</t>
    <rPh sb="0" eb="1">
      <t>メイ</t>
    </rPh>
    <phoneticPr fontId="3"/>
  </si>
  <si>
    <t>姓カナ</t>
    <rPh sb="0" eb="1">
      <t>セイ</t>
    </rPh>
    <phoneticPr fontId="3"/>
  </si>
  <si>
    <t>名カナ</t>
    <rPh sb="0" eb="1">
      <t>メイ</t>
    </rPh>
    <phoneticPr fontId="3"/>
  </si>
  <si>
    <t>性別</t>
    <rPh sb="0" eb="2">
      <t>セイベツ</t>
    </rPh>
    <phoneticPr fontId="3"/>
  </si>
  <si>
    <t>生年月日</t>
    <rPh sb="0" eb="4">
      <t>セイネンガッピ</t>
    </rPh>
    <phoneticPr fontId="3"/>
  </si>
  <si>
    <t>日本バドミントン協会　登録情報</t>
    <rPh sb="0" eb="2">
      <t>ニホン</t>
    </rPh>
    <rPh sb="8" eb="10">
      <t>キョウカイ</t>
    </rPh>
    <rPh sb="11" eb="13">
      <t>トウロク</t>
    </rPh>
    <rPh sb="13" eb="15">
      <t>ジョウホウ</t>
    </rPh>
    <phoneticPr fontId="3"/>
  </si>
  <si>
    <r>
      <rPr>
        <sz val="11"/>
        <color theme="1"/>
        <rFont val="游ゴシック"/>
        <family val="2"/>
        <charset val="128"/>
      </rPr>
      <t>↓</t>
    </r>
    <r>
      <rPr>
        <sz val="11"/>
        <color theme="1"/>
        <rFont val="游ゴシック"/>
        <family val="2"/>
        <charset val="128"/>
        <scheme val="minor"/>
      </rPr>
      <t xml:space="preserve"> 顧問名簿のチーム名から末文字の“中”だけ消す</t>
    </r>
    <rPh sb="2" eb="6">
      <t>コモンメイボ</t>
    </rPh>
    <rPh sb="10" eb="11">
      <t>メイ</t>
    </rPh>
    <rPh sb="13" eb="16">
      <t>マツモジ</t>
    </rPh>
    <rPh sb="18" eb="19">
      <t>チュウ</t>
    </rPh>
    <rPh sb="22" eb="23">
      <t>ケ</t>
    </rPh>
    <phoneticPr fontId="3"/>
  </si>
  <si>
    <t>鶴見</t>
    <rPh sb="0" eb="2">
      <t>ツルミ</t>
    </rPh>
    <phoneticPr fontId="3"/>
  </si>
  <si>
    <t>=IF(RIGHT(N5,1)="中", LEFT(N5,LEN(N5)-1),N5)</t>
    <phoneticPr fontId="3"/>
  </si>
  <si>
    <t>神奈川</t>
    <rPh sb="0" eb="3">
      <t>カナガワ</t>
    </rPh>
    <phoneticPr fontId="3"/>
  </si>
  <si>
    <t>市場</t>
  </si>
  <si>
    <t>西</t>
    <rPh sb="0" eb="1">
      <t>ニシ</t>
    </rPh>
    <phoneticPr fontId="3"/>
  </si>
  <si>
    <t>寛政</t>
  </si>
  <si>
    <t>中</t>
    <rPh sb="0" eb="1">
      <t>ナカ</t>
    </rPh>
    <phoneticPr fontId="3"/>
  </si>
  <si>
    <t>末吉</t>
  </si>
  <si>
    <t>南</t>
    <rPh sb="0" eb="1">
      <t>ミナミ</t>
    </rPh>
    <phoneticPr fontId="3"/>
  </si>
  <si>
    <t>聖ヨゼフ学園</t>
  </si>
  <si>
    <t>保土ケ谷</t>
    <rPh sb="0" eb="4">
      <t>ホドガヤ</t>
    </rPh>
    <phoneticPr fontId="3"/>
  </si>
  <si>
    <t>旭</t>
    <rPh sb="0" eb="1">
      <t>アサヒ</t>
    </rPh>
    <phoneticPr fontId="3"/>
  </si>
  <si>
    <t>鶴見</t>
  </si>
  <si>
    <t>泉</t>
    <rPh sb="0" eb="1">
      <t>イズミ</t>
    </rPh>
    <phoneticPr fontId="3"/>
  </si>
  <si>
    <t>鶴見大学附属</t>
  </si>
  <si>
    <t>瀬谷</t>
    <rPh sb="0" eb="2">
      <t>セヤ</t>
    </rPh>
    <phoneticPr fontId="3"/>
  </si>
  <si>
    <t>寺尾</t>
  </si>
  <si>
    <t>港南</t>
    <rPh sb="0" eb="2">
      <t>コウナン</t>
    </rPh>
    <phoneticPr fontId="3"/>
  </si>
  <si>
    <t>矢向</t>
  </si>
  <si>
    <t>磯子</t>
    <rPh sb="0" eb="2">
      <t>イソゴ</t>
    </rPh>
    <phoneticPr fontId="3"/>
  </si>
  <si>
    <t>金沢</t>
    <rPh sb="0" eb="2">
      <t>カナザワ</t>
    </rPh>
    <phoneticPr fontId="3"/>
  </si>
  <si>
    <t>浅野</t>
  </si>
  <si>
    <t>戸塚</t>
    <rPh sb="0" eb="2">
      <t>トツカ</t>
    </rPh>
    <phoneticPr fontId="3"/>
  </si>
  <si>
    <t>浦島丘</t>
  </si>
  <si>
    <t>栄</t>
    <rPh sb="0" eb="1">
      <t>サカエ</t>
    </rPh>
    <phoneticPr fontId="3"/>
  </si>
  <si>
    <t>神奈川</t>
  </si>
  <si>
    <t>港北</t>
    <rPh sb="0" eb="2">
      <t>コウホク</t>
    </rPh>
    <phoneticPr fontId="3"/>
  </si>
  <si>
    <t>神奈川学園</t>
  </si>
  <si>
    <t>都筑</t>
    <rPh sb="0" eb="2">
      <t>ツヅキ</t>
    </rPh>
    <phoneticPr fontId="3"/>
  </si>
  <si>
    <t>栗田谷</t>
  </si>
  <si>
    <t>緑</t>
    <rPh sb="0" eb="1">
      <t>ミドリ</t>
    </rPh>
    <phoneticPr fontId="3"/>
  </si>
  <si>
    <t>菅田</t>
  </si>
  <si>
    <t>青葉</t>
    <rPh sb="0" eb="2">
      <t>アオバ</t>
    </rPh>
    <phoneticPr fontId="3"/>
  </si>
  <si>
    <t>捜真女学校</t>
  </si>
  <si>
    <t>錦台</t>
  </si>
  <si>
    <t>松本</t>
  </si>
  <si>
    <t>横浜創英</t>
  </si>
  <si>
    <t>六角橋</t>
  </si>
  <si>
    <t>岩井原</t>
  </si>
  <si>
    <t>老松</t>
  </si>
  <si>
    <t>軽井沢</t>
  </si>
  <si>
    <t>西</t>
  </si>
  <si>
    <t>聖光学院</t>
  </si>
  <si>
    <t>本牧</t>
  </si>
  <si>
    <t>横浜共立学園</t>
  </si>
  <si>
    <t>横浜女学院</t>
  </si>
  <si>
    <t>青山学院横浜英和</t>
  </si>
  <si>
    <t>関東学院</t>
  </si>
  <si>
    <t>共進</t>
  </si>
  <si>
    <t>永田</t>
  </si>
  <si>
    <t>平楽</t>
  </si>
  <si>
    <t>南が丘</t>
  </si>
  <si>
    <t>新井</t>
  </si>
  <si>
    <t>上菅田</t>
  </si>
  <si>
    <t>境木</t>
  </si>
  <si>
    <t>橘</t>
  </si>
  <si>
    <t>西谷</t>
  </si>
  <si>
    <t>宮田</t>
  </si>
  <si>
    <t>旭</t>
  </si>
  <si>
    <t>今宿</t>
  </si>
  <si>
    <t>希望が丘</t>
  </si>
  <si>
    <t>鶴ケ峯</t>
  </si>
  <si>
    <t>本宿</t>
  </si>
  <si>
    <t>南希望が丘</t>
  </si>
  <si>
    <t>横浜白山</t>
  </si>
  <si>
    <t>横浜富士見丘学園</t>
  </si>
  <si>
    <t>若葉台</t>
  </si>
  <si>
    <t>泉が丘</t>
  </si>
  <si>
    <t>汲沢</t>
  </si>
  <si>
    <t>中田</t>
  </si>
  <si>
    <t>中和田</t>
  </si>
  <si>
    <t>領家</t>
  </si>
  <si>
    <t>ＳＫＲ</t>
  </si>
  <si>
    <t>東野</t>
  </si>
  <si>
    <t>下瀬谷</t>
  </si>
  <si>
    <t>瀬谷</t>
  </si>
  <si>
    <t>原</t>
  </si>
  <si>
    <t>南瀬谷</t>
  </si>
  <si>
    <t>上永谷</t>
  </si>
  <si>
    <t>笹下</t>
  </si>
  <si>
    <t>芹が谷</t>
  </si>
  <si>
    <t>東永谷</t>
  </si>
  <si>
    <t>日限山</t>
  </si>
  <si>
    <t>日野南</t>
  </si>
  <si>
    <t>丸山台</t>
  </si>
  <si>
    <t>南高等学校附属</t>
  </si>
  <si>
    <t>岡村</t>
  </si>
  <si>
    <t>汐見台</t>
  </si>
  <si>
    <t>根岸</t>
  </si>
  <si>
    <t>能見台ジュニア</t>
  </si>
  <si>
    <t>浜</t>
  </si>
  <si>
    <t>森</t>
  </si>
  <si>
    <t>洋光台第一</t>
  </si>
  <si>
    <t>金沢</t>
  </si>
  <si>
    <t>釜利谷</t>
  </si>
  <si>
    <t>関東学院六浦</t>
  </si>
  <si>
    <t>大道</t>
  </si>
  <si>
    <t>並木</t>
  </si>
  <si>
    <t>秋葉</t>
  </si>
  <si>
    <t>大正</t>
  </si>
  <si>
    <t>戸塚</t>
  </si>
  <si>
    <t>豊田</t>
  </si>
  <si>
    <t>名瀬</t>
  </si>
  <si>
    <t>平戸</t>
  </si>
  <si>
    <t>深谷</t>
  </si>
  <si>
    <t>南戸塚</t>
  </si>
  <si>
    <t>飯島</t>
  </si>
  <si>
    <t>桂台</t>
  </si>
  <si>
    <t>上郷</t>
  </si>
  <si>
    <t>本郷</t>
  </si>
  <si>
    <t>山手学院</t>
  </si>
  <si>
    <t>大綱</t>
  </si>
  <si>
    <t>慶應義塾普通部</t>
  </si>
  <si>
    <t>篠原</t>
  </si>
  <si>
    <t>城郷</t>
  </si>
  <si>
    <t>高田</t>
  </si>
  <si>
    <t>新羽</t>
  </si>
  <si>
    <t>日本大学</t>
  </si>
  <si>
    <t>日吉台</t>
  </si>
  <si>
    <t>日吉台西</t>
  </si>
  <si>
    <t>武相</t>
  </si>
  <si>
    <t>鴨居</t>
  </si>
  <si>
    <t>田奈</t>
  </si>
  <si>
    <t>十日市場</t>
  </si>
  <si>
    <t>中山</t>
  </si>
  <si>
    <t>東鴨居</t>
  </si>
  <si>
    <t>森村学園</t>
  </si>
  <si>
    <t>横浜翠陵</t>
  </si>
  <si>
    <t>青葉台</t>
  </si>
  <si>
    <t>あかね台</t>
  </si>
  <si>
    <t>あざみ野</t>
  </si>
  <si>
    <t>市ケ尾</t>
  </si>
  <si>
    <t>鴨志田</t>
  </si>
  <si>
    <t>奈良</t>
  </si>
  <si>
    <t>もえぎ野</t>
  </si>
  <si>
    <t>山内</t>
  </si>
  <si>
    <t>Ｒ・A・Ｃバドミントンクラブ</t>
  </si>
  <si>
    <t>荏田南</t>
  </si>
  <si>
    <t>サレジオ学院</t>
  </si>
  <si>
    <t>茅ケ崎</t>
  </si>
  <si>
    <t>中央大学
附属横浜</t>
  </si>
  <si>
    <t>都田</t>
  </si>
  <si>
    <t>都筑Primrose Jr.</t>
  </si>
  <si>
    <t>中川</t>
  </si>
  <si>
    <t>中川西</t>
  </si>
  <si>
    <t>早渕</t>
  </si>
  <si>
    <t>東山田</t>
  </si>
  <si>
    <t>チーム名</t>
    <rPh sb="3" eb="4">
      <t>メイ</t>
    </rPh>
    <phoneticPr fontId="3"/>
  </si>
  <si>
    <t>チーム名：</t>
    <rPh sb="3" eb="4">
      <t>メイ</t>
    </rPh>
    <phoneticPr fontId="3"/>
  </si>
  <si>
    <t>所属区：</t>
    <rPh sb="0" eb="3">
      <t>ショゾクク</t>
    </rPh>
    <phoneticPr fontId="3"/>
  </si>
  <si>
    <t>大会参加の申込は、HPでの電子ファイル提出をしていただきます。</t>
    <rPh sb="0" eb="2">
      <t>タイカイ</t>
    </rPh>
    <rPh sb="2" eb="4">
      <t>サンカ</t>
    </rPh>
    <rPh sb="5" eb="7">
      <t>モウシコミ</t>
    </rPh>
    <rPh sb="13" eb="15">
      <t>デンシ</t>
    </rPh>
    <rPh sb="19" eb="21">
      <t>テイシュツ</t>
    </rPh>
    <phoneticPr fontId="3"/>
  </si>
  <si>
    <r>
      <t>以下の手順に従ってご提出をお願いします。</t>
    </r>
    <r>
      <rPr>
        <b/>
        <sz val="11"/>
        <color theme="1"/>
        <rFont val="游ゴシック"/>
        <family val="3"/>
        <charset val="128"/>
        <scheme val="minor"/>
      </rPr>
      <t>ファイルは、男女で分かれています。</t>
    </r>
    <rPh sb="0" eb="2">
      <t>イカ</t>
    </rPh>
    <rPh sb="3" eb="5">
      <t>テジュン</t>
    </rPh>
    <rPh sb="6" eb="7">
      <t>シタガ</t>
    </rPh>
    <rPh sb="10" eb="12">
      <t>テイシュツ</t>
    </rPh>
    <rPh sb="14" eb="15">
      <t>ネガ</t>
    </rPh>
    <rPh sb="26" eb="28">
      <t>ダンジョ</t>
    </rPh>
    <rPh sb="29" eb="30">
      <t>ワ</t>
    </rPh>
    <phoneticPr fontId="3"/>
  </si>
  <si>
    <t>１．横浜市中体連バドミントン専門部のHPより、申込用ファイルをダウンロードします。</t>
    <rPh sb="2" eb="5">
      <t>ヨコハマシ</t>
    </rPh>
    <rPh sb="5" eb="8">
      <t>チュウタイレン</t>
    </rPh>
    <rPh sb="14" eb="17">
      <t>センモンブ</t>
    </rPh>
    <rPh sb="23" eb="26">
      <t>モウシコミヨウ</t>
    </rPh>
    <phoneticPr fontId="3"/>
  </si>
  <si>
    <r>
      <t xml:space="preserve">ホームページアドレス： </t>
    </r>
    <r>
      <rPr>
        <sz val="14"/>
        <color theme="1"/>
        <rFont val="游ゴシック"/>
        <family val="3"/>
        <charset val="128"/>
        <scheme val="minor"/>
      </rPr>
      <t>https://yokohama-chutairen.asfsite.jp/badminton/</t>
    </r>
    <phoneticPr fontId="3"/>
  </si>
  <si>
    <t>２．日本バドミントン協会のHPより、協会登録選手の情報を書き出したExcelファイルを用意します。</t>
    <rPh sb="2" eb="4">
      <t>ニホン</t>
    </rPh>
    <rPh sb="10" eb="12">
      <t>キョウカイ</t>
    </rPh>
    <rPh sb="18" eb="22">
      <t>キョウカイトウロク</t>
    </rPh>
    <rPh sb="22" eb="24">
      <t>センシュ</t>
    </rPh>
    <rPh sb="25" eb="27">
      <t>ジョウホウ</t>
    </rPh>
    <rPh sb="28" eb="29">
      <t>カ</t>
    </rPh>
    <rPh sb="30" eb="31">
      <t>ダ</t>
    </rPh>
    <rPh sb="43" eb="45">
      <t>ヨウイ</t>
    </rPh>
    <phoneticPr fontId="3"/>
  </si>
  <si>
    <t>ホームページアドレス： https://members.badminton.or.jp/nbarv/KNLOGIN.ffc</t>
    <phoneticPr fontId="3"/>
  </si>
  <si>
    <t>※１．団体管理者でログイン → データ出力 → 必要な出力項目にチェックを入れる → CSV出力（ページ最下部）</t>
    <rPh sb="3" eb="8">
      <t>ダンタイカンリシャ</t>
    </rPh>
    <rPh sb="19" eb="21">
      <t>シュツリョク</t>
    </rPh>
    <rPh sb="24" eb="26">
      <t>ヒツヨウ</t>
    </rPh>
    <rPh sb="27" eb="29">
      <t>シュツリョク</t>
    </rPh>
    <rPh sb="29" eb="31">
      <t>コウモク</t>
    </rPh>
    <rPh sb="37" eb="38">
      <t>イ</t>
    </rPh>
    <rPh sb="46" eb="48">
      <t>シュツリョク</t>
    </rPh>
    <rPh sb="52" eb="55">
      <t>サイカブ</t>
    </rPh>
    <phoneticPr fontId="3"/>
  </si>
  <si>
    <t>※２．必要な出力項目は【基本情報】の中の【会員番号】【氏名（姓）】【氏名（名）】</t>
    <rPh sb="3" eb="5">
      <t>ヒツヨウ</t>
    </rPh>
    <rPh sb="6" eb="10">
      <t>シュツリョクコウモク</t>
    </rPh>
    <rPh sb="12" eb="16">
      <t>キホンジョウホウ</t>
    </rPh>
    <rPh sb="18" eb="19">
      <t>ナカ</t>
    </rPh>
    <rPh sb="21" eb="25">
      <t>カイインバンゴウ</t>
    </rPh>
    <rPh sb="27" eb="29">
      <t>シメイ</t>
    </rPh>
    <rPh sb="30" eb="31">
      <t>セイ</t>
    </rPh>
    <rPh sb="34" eb="36">
      <t>シメイ</t>
    </rPh>
    <rPh sb="37" eb="38">
      <t>ナ</t>
    </rPh>
    <phoneticPr fontId="3"/>
  </si>
  <si>
    <t>　　　　　　　　　　　　　　　　　　　　【氏名（フリガナ）（姓）】【氏名（フリガナ）（名）】</t>
    <rPh sb="21" eb="23">
      <t>シメイ</t>
    </rPh>
    <rPh sb="30" eb="31">
      <t>セイ</t>
    </rPh>
    <rPh sb="34" eb="36">
      <t>シメイ</t>
    </rPh>
    <rPh sb="43" eb="44">
      <t>メイ</t>
    </rPh>
    <phoneticPr fontId="3"/>
  </si>
  <si>
    <t>　　　　　　　　　　　　　　　　　　　　【性別区分名】【生年月日】</t>
    <rPh sb="21" eb="23">
      <t>セイベツ</t>
    </rPh>
    <rPh sb="23" eb="25">
      <t>クブン</t>
    </rPh>
    <rPh sb="25" eb="26">
      <t>メイ</t>
    </rPh>
    <rPh sb="28" eb="32">
      <t>セイネンガッピ</t>
    </rPh>
    <phoneticPr fontId="3"/>
  </si>
  <si>
    <t>※３．必要以外の項目にチェックを入れるとそのまま貼り付けができなくなります。</t>
    <rPh sb="3" eb="7">
      <t>ヒツヨウイガイ</t>
    </rPh>
    <rPh sb="8" eb="10">
      <t>コウモク</t>
    </rPh>
    <rPh sb="16" eb="17">
      <t>イ</t>
    </rPh>
    <rPh sb="24" eb="25">
      <t>ハ</t>
    </rPh>
    <rPh sb="26" eb="27">
      <t>ツ</t>
    </rPh>
    <phoneticPr fontId="3"/>
  </si>
  <si>
    <t>４．それぞれのタブ(シート)の内容は以下の通りです。</t>
    <rPh sb="15" eb="17">
      <t>ナイヨウ</t>
    </rPh>
    <rPh sb="18" eb="20">
      <t>イカ</t>
    </rPh>
    <rPh sb="21" eb="22">
      <t>トオ</t>
    </rPh>
    <phoneticPr fontId="1"/>
  </si>
  <si>
    <t>　　② 用意したエクセルデータ（日バHP）のデータを貼り付け、学校名、所属区を選択します。</t>
    <rPh sb="4" eb="6">
      <t>ヨウイ</t>
    </rPh>
    <rPh sb="16" eb="17">
      <t>ニチ</t>
    </rPh>
    <rPh sb="26" eb="27">
      <t>ハ</t>
    </rPh>
    <rPh sb="28" eb="29">
      <t>ツ</t>
    </rPh>
    <rPh sb="31" eb="34">
      <t>ガッコウメイ</t>
    </rPh>
    <rPh sb="35" eb="38">
      <t>ショゾクク</t>
    </rPh>
    <rPh sb="39" eb="41">
      <t>センタク</t>
    </rPh>
    <phoneticPr fontId="1"/>
  </si>
  <si>
    <t>〒</t>
    <phoneticPr fontId="3"/>
  </si>
  <si>
    <t>No.</t>
    <phoneticPr fontId="3"/>
  </si>
  <si>
    <t>学年</t>
    <rPh sb="0" eb="2">
      <t>ガクネン</t>
    </rPh>
    <phoneticPr fontId="3"/>
  </si>
  <si>
    <r>
      <t xml:space="preserve">生年月日
</t>
    </r>
    <r>
      <rPr>
        <sz val="8"/>
        <color theme="1"/>
        <rFont val="游ゴシック"/>
        <family val="3"/>
        <charset val="128"/>
        <scheme val="minor"/>
      </rPr>
      <t>yyyy/mm/dd</t>
    </r>
    <rPh sb="0" eb="4">
      <t>セイネンガッピ</t>
    </rPh>
    <phoneticPr fontId="3"/>
  </si>
  <si>
    <t>チーム内順位</t>
    <rPh sb="3" eb="6">
      <t>ナイジュンイ</t>
    </rPh>
    <phoneticPr fontId="3"/>
  </si>
  <si>
    <t>１位</t>
    <rPh sb="1" eb="2">
      <t>イ</t>
    </rPh>
    <phoneticPr fontId="3"/>
  </si>
  <si>
    <t>申込期日</t>
    <rPh sb="0" eb="2">
      <t>モウシコミ</t>
    </rPh>
    <rPh sb="2" eb="4">
      <t>キジツ</t>
    </rPh>
    <phoneticPr fontId="3"/>
  </si>
  <si>
    <t>令和８年</t>
    <rPh sb="0" eb="2">
      <t>レイワ</t>
    </rPh>
    <rPh sb="3" eb="4">
      <t>ネン</t>
    </rPh>
    <phoneticPr fontId="3"/>
  </si>
  <si>
    <t>月</t>
    <rPh sb="0" eb="1">
      <t>ガツ</t>
    </rPh>
    <phoneticPr fontId="3"/>
  </si>
  <si>
    <t>日</t>
    <rPh sb="0" eb="1">
      <t>ニチ</t>
    </rPh>
    <phoneticPr fontId="3"/>
  </si>
  <si>
    <t>学校長</t>
    <rPh sb="0" eb="3">
      <t>ガッコウチョウ</t>
    </rPh>
    <phoneticPr fontId="3"/>
  </si>
  <si>
    <t>申込責任者</t>
    <rPh sb="0" eb="2">
      <t>モウシコミ</t>
    </rPh>
    <rPh sb="2" eb="5">
      <t>セキニンシャ</t>
    </rPh>
    <phoneticPr fontId="3"/>
  </si>
  <si>
    <t>※ 選手名は、②登録のNo.を入力してください。</t>
    <rPh sb="2" eb="5">
      <t>センシュメイ</t>
    </rPh>
    <rPh sb="8" eb="10">
      <t>トウロク</t>
    </rPh>
    <rPh sb="15" eb="17">
      <t>ニュウリョク</t>
    </rPh>
    <phoneticPr fontId="3"/>
  </si>
  <si>
    <t>神奈川県横浜市</t>
    <rPh sb="0" eb="4">
      <t>カナガワケン</t>
    </rPh>
    <rPh sb="4" eb="7">
      <t>ヨコハマシ</t>
    </rPh>
    <phoneticPr fontId="3"/>
  </si>
  <si>
    <t>チーム
所在地</t>
    <rPh sb="4" eb="7">
      <t>ショザイチ</t>
    </rPh>
    <phoneticPr fontId="3"/>
  </si>
  <si>
    <t>所属区</t>
    <rPh sb="0" eb="3">
      <t>ショゾクク</t>
    </rPh>
    <phoneticPr fontId="3"/>
  </si>
  <si>
    <t>区</t>
    <rPh sb="0" eb="1">
      <t>ク</t>
    </rPh>
    <phoneticPr fontId="3"/>
  </si>
  <si>
    <t>参加申込書</t>
    <rPh sb="0" eb="4">
      <t>サンカモウシコミ</t>
    </rPh>
    <rPh sb="4" eb="5">
      <t>ショ</t>
    </rPh>
    <phoneticPr fontId="3"/>
  </si>
  <si>
    <t>　　③ 出場選手のデータを登録のシートのNo.の番号で入力します。　
　　　学校住所、監督名、コーチ名、申込責任者、校長、学年などもここで入力します。</t>
    <rPh sb="4" eb="6">
      <t>シュツジョウ</t>
    </rPh>
    <rPh sb="6" eb="8">
      <t>センシュ</t>
    </rPh>
    <rPh sb="13" eb="15">
      <t>トウロク</t>
    </rPh>
    <rPh sb="24" eb="26">
      <t>バンゴウ</t>
    </rPh>
    <rPh sb="27" eb="29">
      <t>ニュウリョク</t>
    </rPh>
    <rPh sb="38" eb="40">
      <t>ガッコウ</t>
    </rPh>
    <rPh sb="40" eb="42">
      <t>ジュウショ</t>
    </rPh>
    <rPh sb="43" eb="45">
      <t>カントク</t>
    </rPh>
    <rPh sb="45" eb="46">
      <t>メイ</t>
    </rPh>
    <rPh sb="50" eb="51">
      <t>メイ</t>
    </rPh>
    <rPh sb="52" eb="54">
      <t>モウシコミ</t>
    </rPh>
    <rPh sb="54" eb="57">
      <t>セキニンシャ</t>
    </rPh>
    <rPh sb="58" eb="60">
      <t>コウチョウ</t>
    </rPh>
    <rPh sb="61" eb="63">
      <t>ガクネン</t>
    </rPh>
    <rPh sb="69" eb="71">
      <t>ニュウリョク</t>
    </rPh>
    <phoneticPr fontId="1"/>
  </si>
  <si>
    <t>　 必要があれば、この用紙を印刷してご使用ください。</t>
    <rPh sb="2" eb="4">
      <t>ヒツヨウ</t>
    </rPh>
    <rPh sb="11" eb="13">
      <t>ヨウシ</t>
    </rPh>
    <rPh sb="14" eb="16">
      <t>インサツ</t>
    </rPh>
    <rPh sb="19" eb="21">
      <t>シヨウ</t>
    </rPh>
    <phoneticPr fontId="3"/>
  </si>
  <si>
    <t>申込（入力・提出）取り扱い説明書</t>
    <phoneticPr fontId="3"/>
  </si>
  <si>
    <t xml:space="preserve"> </t>
    <phoneticPr fontId="3"/>
  </si>
  <si>
    <r>
      <t>作業1　②のタブにあるシートに「日本バドミントン協会」への登録のデータを貼り付け
作業2　選手名簿についた選手の番号を③に入力の「No.」の位置に入力
作業3　提出（電子メールで送付してください。送付前に必ず管理職に確認をしてください。）
※ 提出ファイル名は【○○○】の中の○を消して、②で選択した</t>
    </r>
    <r>
      <rPr>
        <b/>
        <sz val="11"/>
        <color theme="1"/>
        <rFont val="游ゴシック"/>
        <family val="3"/>
        <charset val="128"/>
        <scheme val="minor"/>
      </rPr>
      <t>チーム名</t>
    </r>
    <r>
      <rPr>
        <sz val="11"/>
        <color theme="1"/>
        <rFont val="游ゴシック"/>
        <family val="2"/>
        <charset val="128"/>
        <scheme val="minor"/>
      </rPr>
      <t>を入力してください</t>
    </r>
    <rPh sb="0" eb="2">
      <t>サギョウ</t>
    </rPh>
    <rPh sb="16" eb="18">
      <t>ニホン</t>
    </rPh>
    <rPh sb="24" eb="26">
      <t>キョウカイ</t>
    </rPh>
    <rPh sb="29" eb="31">
      <t>トウロク</t>
    </rPh>
    <rPh sb="36" eb="37">
      <t>ハ</t>
    </rPh>
    <rPh sb="38" eb="39">
      <t>ツ</t>
    </rPh>
    <rPh sb="41" eb="43">
      <t>サギョウ</t>
    </rPh>
    <rPh sb="45" eb="47">
      <t>センシュ</t>
    </rPh>
    <rPh sb="47" eb="49">
      <t>メイボ</t>
    </rPh>
    <rPh sb="53" eb="55">
      <t>センシュ</t>
    </rPh>
    <rPh sb="56" eb="58">
      <t>バンゴウ</t>
    </rPh>
    <rPh sb="61" eb="63">
      <t>ニュウリョク</t>
    </rPh>
    <rPh sb="70" eb="72">
      <t>イチ</t>
    </rPh>
    <rPh sb="73" eb="75">
      <t>ニュウリョク</t>
    </rPh>
    <rPh sb="76" eb="78">
      <t>サギョウ</t>
    </rPh>
    <rPh sb="80" eb="82">
      <t>テイシュツ</t>
    </rPh>
    <rPh sb="83" eb="85">
      <t>デンシ</t>
    </rPh>
    <rPh sb="89" eb="91">
      <t>ソウフ</t>
    </rPh>
    <rPh sb="98" eb="101">
      <t>ソウフマエ</t>
    </rPh>
    <rPh sb="102" eb="103">
      <t>カナラ</t>
    </rPh>
    <rPh sb="104" eb="107">
      <t>カンリショク</t>
    </rPh>
    <rPh sb="108" eb="110">
      <t>カクニン</t>
    </rPh>
    <rPh sb="122" eb="124">
      <t>テイシュツ</t>
    </rPh>
    <rPh sb="128" eb="129">
      <t>メイ</t>
    </rPh>
    <rPh sb="136" eb="137">
      <t>ナカ</t>
    </rPh>
    <rPh sb="140" eb="141">
      <t>ケ</t>
    </rPh>
    <rPh sb="146" eb="148">
      <t>センタク</t>
    </rPh>
    <rPh sb="153" eb="154">
      <t>メイ</t>
    </rPh>
    <rPh sb="155" eb="157">
      <t>ニュウリョク</t>
    </rPh>
    <phoneticPr fontId="1"/>
  </si>
  <si>
    <t>イチバ</t>
    <phoneticPr fontId="3"/>
  </si>
  <si>
    <t>カンセイ</t>
    <phoneticPr fontId="3"/>
  </si>
  <si>
    <t>スエヨシ</t>
    <phoneticPr fontId="3"/>
  </si>
  <si>
    <t>セイヨゼフガクエン</t>
    <phoneticPr fontId="3"/>
  </si>
  <si>
    <t>ツルミジュニアバドミントンクラブ</t>
    <phoneticPr fontId="3"/>
  </si>
  <si>
    <t>ツルミ</t>
    <phoneticPr fontId="3"/>
  </si>
  <si>
    <t>ツルミダイガクフゾク</t>
    <phoneticPr fontId="3"/>
  </si>
  <si>
    <t>テラオ</t>
    <phoneticPr fontId="3"/>
  </si>
  <si>
    <t>ヤコウ</t>
    <phoneticPr fontId="3"/>
  </si>
  <si>
    <t>アサノ</t>
    <phoneticPr fontId="3"/>
  </si>
  <si>
    <t>ウラシマオカ</t>
    <phoneticPr fontId="3"/>
  </si>
  <si>
    <t>カナガワ</t>
    <phoneticPr fontId="3"/>
  </si>
  <si>
    <t>カナガワガクエン</t>
    <phoneticPr fontId="3"/>
  </si>
  <si>
    <t>クリタヤ</t>
    <phoneticPr fontId="3"/>
  </si>
  <si>
    <t>スゲタ</t>
    <phoneticPr fontId="3"/>
  </si>
  <si>
    <t>ソウシンジョガッコウ</t>
    <phoneticPr fontId="3"/>
  </si>
  <si>
    <t>ニシキダイ</t>
    <phoneticPr fontId="3"/>
  </si>
  <si>
    <t>マツモト</t>
    <phoneticPr fontId="3"/>
  </si>
  <si>
    <t>ヨコハマソウエイ</t>
    <phoneticPr fontId="3"/>
  </si>
  <si>
    <t>ロッカクバシ</t>
    <phoneticPr fontId="3"/>
  </si>
  <si>
    <t>イワイハラ</t>
    <phoneticPr fontId="3"/>
  </si>
  <si>
    <t>オイマツ</t>
    <phoneticPr fontId="3"/>
  </si>
  <si>
    <t>カルイサワ</t>
    <phoneticPr fontId="3"/>
  </si>
  <si>
    <t>ニシ</t>
    <phoneticPr fontId="3"/>
  </si>
  <si>
    <t>セイコウガクイン</t>
    <phoneticPr fontId="3"/>
  </si>
  <si>
    <t>ホンモク</t>
    <phoneticPr fontId="3"/>
  </si>
  <si>
    <t>ヨコハマキョウリツガクエン</t>
    <phoneticPr fontId="3"/>
  </si>
  <si>
    <t>ヨコハマジョガクイン</t>
    <phoneticPr fontId="3"/>
  </si>
  <si>
    <t>アオヤマガクインヨコハマエイワ</t>
    <phoneticPr fontId="3"/>
  </si>
  <si>
    <t>カントウガクイン</t>
    <phoneticPr fontId="3"/>
  </si>
  <si>
    <t>キョウシン</t>
    <phoneticPr fontId="3"/>
  </si>
  <si>
    <t>ナガタ</t>
    <phoneticPr fontId="3"/>
  </si>
  <si>
    <t>ヘイラク</t>
    <phoneticPr fontId="3"/>
  </si>
  <si>
    <t>ミナミガオカ</t>
    <phoneticPr fontId="3"/>
  </si>
  <si>
    <t>アライ</t>
    <phoneticPr fontId="3"/>
  </si>
  <si>
    <t>カミスゲタ</t>
    <phoneticPr fontId="3"/>
  </si>
  <si>
    <t>サカイギ</t>
    <phoneticPr fontId="3"/>
  </si>
  <si>
    <t>タチバナ</t>
    <phoneticPr fontId="3"/>
  </si>
  <si>
    <t>ニシヤ</t>
    <phoneticPr fontId="3"/>
  </si>
  <si>
    <t>ミヤタ</t>
    <phoneticPr fontId="3"/>
  </si>
  <si>
    <t>アサヒ</t>
    <phoneticPr fontId="3"/>
  </si>
  <si>
    <t>イマジュク</t>
    <phoneticPr fontId="3"/>
  </si>
  <si>
    <t>キボウガオカ</t>
    <phoneticPr fontId="3"/>
  </si>
  <si>
    <t>ツルガミネ</t>
    <phoneticPr fontId="3"/>
  </si>
  <si>
    <t>ホンジュク</t>
    <phoneticPr fontId="3"/>
  </si>
  <si>
    <t>ミナミキボウガオカ</t>
    <phoneticPr fontId="3"/>
  </si>
  <si>
    <t>ヨコハマジュニアバドミントンクラブ</t>
    <phoneticPr fontId="3"/>
  </si>
  <si>
    <t>ヨコハマハクサン</t>
    <phoneticPr fontId="3"/>
  </si>
  <si>
    <t>ヨコハマフジミガオカガクエン</t>
    <phoneticPr fontId="3"/>
  </si>
  <si>
    <t>ワカバダイ</t>
    <phoneticPr fontId="3"/>
  </si>
  <si>
    <t>イズミガオカ</t>
    <phoneticPr fontId="3"/>
  </si>
  <si>
    <t>グミサワ</t>
    <phoneticPr fontId="3"/>
  </si>
  <si>
    <t>ナカダ</t>
    <phoneticPr fontId="3"/>
  </si>
  <si>
    <t>ナカワダ</t>
    <phoneticPr fontId="3"/>
  </si>
  <si>
    <t>リョウケ</t>
    <phoneticPr fontId="3"/>
  </si>
  <si>
    <t>エスケーアール</t>
    <phoneticPr fontId="3"/>
  </si>
  <si>
    <t>アズマノ</t>
    <phoneticPr fontId="3"/>
  </si>
  <si>
    <t>シモセヤ</t>
    <phoneticPr fontId="3"/>
  </si>
  <si>
    <t>セヤ</t>
    <phoneticPr fontId="3"/>
  </si>
  <si>
    <t>ハラ</t>
    <phoneticPr fontId="3"/>
  </si>
  <si>
    <t>ミナミセヤ</t>
    <phoneticPr fontId="3"/>
  </si>
  <si>
    <t>カミナガヤ</t>
    <phoneticPr fontId="3"/>
  </si>
  <si>
    <t>ササゲ</t>
    <phoneticPr fontId="3"/>
  </si>
  <si>
    <t>セリガヤ</t>
    <phoneticPr fontId="3"/>
  </si>
  <si>
    <t>ヒガシナガヤ</t>
    <phoneticPr fontId="3"/>
  </si>
  <si>
    <t>ヒギリヤマ</t>
    <phoneticPr fontId="3"/>
  </si>
  <si>
    <t>ヒノミナミ</t>
    <phoneticPr fontId="3"/>
  </si>
  <si>
    <t>マルヤマダイ</t>
    <phoneticPr fontId="3"/>
  </si>
  <si>
    <t>ミナミコウトウガッコウフゾク</t>
    <phoneticPr fontId="3"/>
  </si>
  <si>
    <t>オカムラ</t>
    <phoneticPr fontId="3"/>
  </si>
  <si>
    <t>シオミダイ</t>
    <phoneticPr fontId="3"/>
  </si>
  <si>
    <t>ネギシ</t>
    <phoneticPr fontId="3"/>
  </si>
  <si>
    <t>ノウケンダイジュニア</t>
    <phoneticPr fontId="3"/>
  </si>
  <si>
    <t>ハマ</t>
    <phoneticPr fontId="3"/>
  </si>
  <si>
    <t>モリ</t>
    <phoneticPr fontId="3"/>
  </si>
  <si>
    <t>ヨウコウダイダイイチ</t>
    <phoneticPr fontId="3"/>
  </si>
  <si>
    <t>カナザワ</t>
    <phoneticPr fontId="3"/>
  </si>
  <si>
    <t>カマリヤ</t>
    <phoneticPr fontId="3"/>
  </si>
  <si>
    <t>カントウガクインムツウラ</t>
    <phoneticPr fontId="3"/>
  </si>
  <si>
    <t>ダイドウ</t>
    <phoneticPr fontId="3"/>
  </si>
  <si>
    <t>ナミキ</t>
    <phoneticPr fontId="3"/>
  </si>
  <si>
    <t>アキバ</t>
    <phoneticPr fontId="3"/>
  </si>
  <si>
    <t>タイショウ</t>
    <phoneticPr fontId="3"/>
  </si>
  <si>
    <t>トツカ</t>
    <phoneticPr fontId="3"/>
  </si>
  <si>
    <t>トヨダ</t>
    <phoneticPr fontId="3"/>
  </si>
  <si>
    <t>ナセ</t>
    <phoneticPr fontId="3"/>
  </si>
  <si>
    <t>ヒラド</t>
    <phoneticPr fontId="3"/>
  </si>
  <si>
    <t>フカヤ</t>
    <phoneticPr fontId="3"/>
  </si>
  <si>
    <t>ミナミトツカ</t>
    <phoneticPr fontId="3"/>
  </si>
  <si>
    <t>イイジマ</t>
    <phoneticPr fontId="3"/>
  </si>
  <si>
    <t>カツラダイ</t>
    <phoneticPr fontId="3"/>
  </si>
  <si>
    <t>カミゴウ</t>
    <phoneticPr fontId="3"/>
  </si>
  <si>
    <t>ホンゴウ</t>
    <phoneticPr fontId="3"/>
  </si>
  <si>
    <t>ヤマテガクイン</t>
    <phoneticPr fontId="3"/>
  </si>
  <si>
    <t>オオツナ</t>
    <phoneticPr fontId="3"/>
  </si>
  <si>
    <t>ケイオウギジュクフツウブ</t>
    <phoneticPr fontId="3"/>
  </si>
  <si>
    <t>シノハラ</t>
    <phoneticPr fontId="3"/>
  </si>
  <si>
    <t>シロサト</t>
    <phoneticPr fontId="3"/>
  </si>
  <si>
    <t>タカタ</t>
    <phoneticPr fontId="3"/>
  </si>
  <si>
    <t>ニッパ</t>
    <phoneticPr fontId="3"/>
  </si>
  <si>
    <t>ニホンダイガク</t>
    <phoneticPr fontId="3"/>
  </si>
  <si>
    <t>ヒヨシダイ</t>
    <phoneticPr fontId="3"/>
  </si>
  <si>
    <t>ヒヨシダイニシ</t>
    <phoneticPr fontId="3"/>
  </si>
  <si>
    <t>ブソウ</t>
    <phoneticPr fontId="3"/>
  </si>
  <si>
    <t>カモイ</t>
    <phoneticPr fontId="3"/>
  </si>
  <si>
    <t>タナ</t>
    <phoneticPr fontId="3"/>
  </si>
  <si>
    <t>トウカイチバ</t>
    <phoneticPr fontId="3"/>
  </si>
  <si>
    <t>ナカヤマ</t>
    <phoneticPr fontId="3"/>
  </si>
  <si>
    <t>ヒガシカモイ</t>
    <phoneticPr fontId="3"/>
  </si>
  <si>
    <t>モリムラガクエン</t>
    <phoneticPr fontId="3"/>
  </si>
  <si>
    <t>ヨコハマスイリョウ</t>
    <phoneticPr fontId="3"/>
  </si>
  <si>
    <t>アオバダイ</t>
    <phoneticPr fontId="3"/>
  </si>
  <si>
    <t>アカネダイ</t>
    <phoneticPr fontId="3"/>
  </si>
  <si>
    <t>アザミノ</t>
    <phoneticPr fontId="3"/>
  </si>
  <si>
    <t>イチガオ</t>
    <phoneticPr fontId="3"/>
  </si>
  <si>
    <t>カモシダ</t>
    <phoneticPr fontId="3"/>
  </si>
  <si>
    <t>トウインガクエンチョウウトウキョウイクガッコウ</t>
    <phoneticPr fontId="3"/>
  </si>
  <si>
    <t>ナラ</t>
    <phoneticPr fontId="3"/>
  </si>
  <si>
    <t>モエギノ</t>
    <phoneticPr fontId="3"/>
  </si>
  <si>
    <t>ヤマウチ</t>
    <phoneticPr fontId="3"/>
  </si>
  <si>
    <t>アールエーシーバドミントンクラブ</t>
    <phoneticPr fontId="3"/>
  </si>
  <si>
    <t>エダミナミ</t>
    <phoneticPr fontId="3"/>
  </si>
  <si>
    <t>サレジオガクイン</t>
    <phoneticPr fontId="3"/>
  </si>
  <si>
    <t>チガサキ</t>
    <phoneticPr fontId="3"/>
  </si>
  <si>
    <t>チュウオウダイガクフゾクヨコハマ</t>
    <phoneticPr fontId="3"/>
  </si>
  <si>
    <t>ツダ</t>
    <phoneticPr fontId="3"/>
  </si>
  <si>
    <t>ツヅキプリムローズ</t>
    <phoneticPr fontId="3"/>
  </si>
  <si>
    <t>ナカガワ</t>
    <phoneticPr fontId="3"/>
  </si>
  <si>
    <t>ナカガワニシ</t>
    <phoneticPr fontId="3"/>
  </si>
  <si>
    <t>ハヤブチ</t>
    <phoneticPr fontId="3"/>
  </si>
  <si>
    <t>ヒガシヤマタ</t>
    <phoneticPr fontId="3"/>
  </si>
  <si>
    <r>
      <t>　　</t>
    </r>
    <r>
      <rPr>
        <sz val="11"/>
        <color indexed="56"/>
        <rFont val="UD デジタル 教科書体 NK-R"/>
        <family val="1"/>
        <charset val="128"/>
      </rPr>
      <t>①</t>
    </r>
    <r>
      <rPr>
        <sz val="11"/>
        <color indexed="8"/>
        <rFont val="UD デジタル 教科書体 NK-R"/>
        <family val="1"/>
        <charset val="128"/>
      </rPr>
      <t xml:space="preserve"> このエクセルシートの取扱説明書です。</t>
    </r>
    <rPh sb="14" eb="16">
      <t>トリアツカイ</t>
    </rPh>
    <rPh sb="16" eb="19">
      <t>セツメイショ</t>
    </rPh>
    <phoneticPr fontId="1"/>
  </si>
  <si>
    <t>メール送付先：　市中体連ホームページの申し込みページから電子データを送信してください。</t>
    <rPh sb="3" eb="6">
      <t>ソウフサキ</t>
    </rPh>
    <rPh sb="8" eb="9">
      <t>シ</t>
    </rPh>
    <rPh sb="9" eb="10">
      <t>チュウ</t>
    </rPh>
    <rPh sb="10" eb="11">
      <t>カラダ</t>
    </rPh>
    <rPh sb="11" eb="12">
      <t>レン</t>
    </rPh>
    <rPh sb="19" eb="20">
      <t>モウ</t>
    </rPh>
    <rPh sb="21" eb="22">
      <t>コ</t>
    </rPh>
    <rPh sb="28" eb="30">
      <t>デンシ</t>
    </rPh>
    <rPh sb="34" eb="36">
      <t>ソウシン</t>
    </rPh>
    <phoneticPr fontId="1"/>
  </si>
  <si>
    <t>市場中学校</t>
  </si>
  <si>
    <t>寛政中学校</t>
  </si>
  <si>
    <t>末吉中学校</t>
  </si>
  <si>
    <t>聖ヨゼフ学園中学校</t>
  </si>
  <si>
    <t>鶴見中学校</t>
  </si>
  <si>
    <t>鶴見大学附属中学校</t>
  </si>
  <si>
    <t>寺尾中学校</t>
  </si>
  <si>
    <t>矢向中学校</t>
  </si>
  <si>
    <t>浅野中学校</t>
  </si>
  <si>
    <t>浦島丘中学校</t>
  </si>
  <si>
    <t>神奈川中学校</t>
  </si>
  <si>
    <t>神奈川学園中学校</t>
  </si>
  <si>
    <t>栗田谷中学校</t>
  </si>
  <si>
    <t>菅田中学校</t>
  </si>
  <si>
    <t>捜真女学校中学校</t>
  </si>
  <si>
    <t>錦台中学校</t>
  </si>
  <si>
    <t>松本中学校</t>
  </si>
  <si>
    <t>横浜創英中学校</t>
  </si>
  <si>
    <t>六角橋中学校</t>
  </si>
  <si>
    <t>岩井原中学校</t>
  </si>
  <si>
    <t>老松中学校</t>
  </si>
  <si>
    <t>軽井沢中学校</t>
  </si>
  <si>
    <t>西中学校</t>
  </si>
  <si>
    <t>聖光学院中学校</t>
  </si>
  <si>
    <t>本牧中学校</t>
  </si>
  <si>
    <t>横浜共立学園中学校</t>
  </si>
  <si>
    <t>横浜女学院中学校</t>
  </si>
  <si>
    <t>青山学院横浜英和中学校</t>
  </si>
  <si>
    <t>関東学院中学校</t>
  </si>
  <si>
    <t>共進中学校</t>
  </si>
  <si>
    <t>永田中学校</t>
  </si>
  <si>
    <t>平楽中学校</t>
  </si>
  <si>
    <t>南が丘中学校</t>
  </si>
  <si>
    <t>新井中学校</t>
  </si>
  <si>
    <t>上菅田中学校</t>
  </si>
  <si>
    <t>境木中学校</t>
  </si>
  <si>
    <t>橘中学校</t>
  </si>
  <si>
    <t>西谷中学校</t>
  </si>
  <si>
    <t>宮田中学校</t>
  </si>
  <si>
    <t>旭中学校</t>
  </si>
  <si>
    <t>今宿中学校</t>
  </si>
  <si>
    <t>希望が丘中学校</t>
  </si>
  <si>
    <t>鶴ケ峯中学校</t>
  </si>
  <si>
    <t>本宿中学校</t>
  </si>
  <si>
    <t>南希望が丘中学校</t>
  </si>
  <si>
    <t>横浜富士見丘学園中学校</t>
  </si>
  <si>
    <t>若葉台中学校</t>
  </si>
  <si>
    <t>泉が丘中学校</t>
  </si>
  <si>
    <t>汲沢中学校</t>
  </si>
  <si>
    <t>中田中学校</t>
  </si>
  <si>
    <t>中和田中学校</t>
  </si>
  <si>
    <t>領家中学校</t>
  </si>
  <si>
    <t>東野中学校</t>
  </si>
  <si>
    <t>下瀬谷中学校</t>
  </si>
  <si>
    <t>瀬谷中学校</t>
  </si>
  <si>
    <t>原中学校</t>
  </si>
  <si>
    <t>南瀬谷中学校</t>
  </si>
  <si>
    <t>上永谷中学校</t>
  </si>
  <si>
    <t>笹下中学校</t>
  </si>
  <si>
    <t>芹が谷中学校</t>
  </si>
  <si>
    <t>東永谷中学校</t>
  </si>
  <si>
    <t>日限山中学校</t>
  </si>
  <si>
    <t>日野南中学校</t>
  </si>
  <si>
    <t>丸山台中学校</t>
  </si>
  <si>
    <t>南高等学校附属中学校</t>
  </si>
  <si>
    <t>岡村中学校</t>
  </si>
  <si>
    <t>汐見台中学校</t>
  </si>
  <si>
    <t>根岸中学校</t>
  </si>
  <si>
    <t>浜中学校</t>
  </si>
  <si>
    <t>森中学校</t>
  </si>
  <si>
    <t>洋光台第一中学校</t>
  </si>
  <si>
    <t>金沢中学校</t>
  </si>
  <si>
    <t>釜利谷中学校</t>
  </si>
  <si>
    <t>関東学院六浦中学校</t>
  </si>
  <si>
    <t>大道中学校</t>
  </si>
  <si>
    <t>並木中学校</t>
  </si>
  <si>
    <t>秋葉中学校</t>
  </si>
  <si>
    <t>大正中学校</t>
  </si>
  <si>
    <t>戸塚中学校</t>
  </si>
  <si>
    <t>豊田中学校</t>
  </si>
  <si>
    <t>名瀬中学校</t>
  </si>
  <si>
    <t>平戸中学校</t>
  </si>
  <si>
    <t>深谷中学校</t>
  </si>
  <si>
    <t>南戸塚中学校</t>
  </si>
  <si>
    <t>飯島中学校</t>
  </si>
  <si>
    <t>桂台中学校</t>
  </si>
  <si>
    <t>上郷中学校</t>
  </si>
  <si>
    <t>本郷中学校</t>
  </si>
  <si>
    <t>山手学院中学校</t>
  </si>
  <si>
    <t>大綱中学校</t>
  </si>
  <si>
    <t>篠原中学校</t>
  </si>
  <si>
    <t>城郷中学校</t>
  </si>
  <si>
    <t>高田中学校</t>
  </si>
  <si>
    <t>新羽中学校</t>
  </si>
  <si>
    <t>日本大学中学校</t>
  </si>
  <si>
    <t>日吉台中学校</t>
  </si>
  <si>
    <t>日吉台西中学校</t>
  </si>
  <si>
    <t>武相中学校</t>
  </si>
  <si>
    <t>鴨居中学校</t>
  </si>
  <si>
    <t>田奈中学校</t>
  </si>
  <si>
    <t>十日市場中学校</t>
  </si>
  <si>
    <t>中山中学校</t>
  </si>
  <si>
    <t>東鴨居中学校</t>
  </si>
  <si>
    <t>森村学園中学校</t>
  </si>
  <si>
    <t>横浜翠陵中学校</t>
  </si>
  <si>
    <t>青葉台中学校</t>
  </si>
  <si>
    <t>あかね台中学校</t>
  </si>
  <si>
    <t>あざみ野中学校</t>
  </si>
  <si>
    <t>市ケ尾中学校</t>
  </si>
  <si>
    <t>鴨志田中学校</t>
  </si>
  <si>
    <t>奈良中学校</t>
  </si>
  <si>
    <t>もえぎ野中学校</t>
  </si>
  <si>
    <t>山内中学校</t>
  </si>
  <si>
    <t>荏田南中学校</t>
  </si>
  <si>
    <t>サレジオ学院中学校</t>
  </si>
  <si>
    <t>茅ケ崎中学校</t>
  </si>
  <si>
    <t>中央大学
附属横浜中学校</t>
  </si>
  <si>
    <t>都田中学校</t>
  </si>
  <si>
    <t>中川中学校</t>
  </si>
  <si>
    <t>中川西中学校</t>
  </si>
  <si>
    <t>早渕中学校</t>
  </si>
  <si>
    <t>東山田中学校</t>
  </si>
  <si>
    <t>鶴見ジュニアバドミントンクラブ</t>
    <phoneticPr fontId="3"/>
  </si>
  <si>
    <t>横浜ジュニアバドミントンクラブ</t>
    <phoneticPr fontId="3"/>
  </si>
  <si>
    <t>横浜白山</t>
    <phoneticPr fontId="3"/>
  </si>
  <si>
    <t>ＳＫＲ</t>
    <phoneticPr fontId="3"/>
  </si>
  <si>
    <t>能見台ジュニア</t>
    <phoneticPr fontId="3"/>
  </si>
  <si>
    <t>慶應義塾普通部</t>
    <phoneticPr fontId="3"/>
  </si>
  <si>
    <t>桐蔭学園中等教育学校</t>
    <phoneticPr fontId="3"/>
  </si>
  <si>
    <t>Ｒ・A・Ｃバドミントンクラブ</t>
    <phoneticPr fontId="3"/>
  </si>
  <si>
    <t>都筑Primrose Jr.</t>
    <phoneticPr fontId="3"/>
  </si>
  <si>
    <t>※ JOC横浜市予選は日本バドミントン協会の登録ができていないと出場できません。</t>
    <rPh sb="5" eb="10">
      <t>ヨコハマシヨセン</t>
    </rPh>
    <rPh sb="11" eb="13">
      <t>ニホン</t>
    </rPh>
    <rPh sb="19" eb="21">
      <t>キョウカイ</t>
    </rPh>
    <rPh sb="22" eb="24">
      <t>トウロク</t>
    </rPh>
    <rPh sb="32" eb="34">
      <t>シュツジョウ</t>
    </rPh>
    <phoneticPr fontId="3"/>
  </si>
  <si>
    <t>横浜サイエンスフロンティア高等学校附属</t>
    <rPh sb="13" eb="17">
      <t>コウトウガッコウ</t>
    </rPh>
    <rPh sb="17" eb="19">
      <t>フゾク</t>
    </rPh>
    <phoneticPr fontId="3"/>
  </si>
  <si>
    <t>ヨコハマサイエンスフロンティアコウトウガッコウフゾク</t>
    <phoneticPr fontId="3"/>
  </si>
  <si>
    <t>横浜サイエンスフロンティア高等学校附属中学校</t>
    <rPh sb="13" eb="15">
      <t>コウトウ</t>
    </rPh>
    <rPh sb="15" eb="17">
      <t>ガッコウ</t>
    </rPh>
    <phoneticPr fontId="3"/>
  </si>
  <si>
    <t>令和８年度　JOC横浜市予選会</t>
    <rPh sb="0" eb="2">
      <t>レイワ</t>
    </rPh>
    <rPh sb="3" eb="5">
      <t>ネンド</t>
    </rPh>
    <rPh sb="9" eb="15">
      <t>ヨコハマシヨセンカイ</t>
    </rPh>
    <phoneticPr fontId="3"/>
  </si>
  <si>
    <t>※４．協会登録を行っていない（年次更新が終わっていない）場合は大会に参加できません。</t>
    <rPh sb="3" eb="7">
      <t>キョウカイトウロク</t>
    </rPh>
    <rPh sb="8" eb="9">
      <t>オコナ</t>
    </rPh>
    <rPh sb="28" eb="30">
      <t>バアイ</t>
    </rPh>
    <rPh sb="31" eb="33">
      <t>タイカイ</t>
    </rPh>
    <rPh sb="34" eb="36">
      <t>サンカ</t>
    </rPh>
    <phoneticPr fontId="3"/>
  </si>
  <si>
    <t>※５．協会登録が終わりましたら早渕中の藤丸先生にPDFを電子メールで報告してください。</t>
    <rPh sb="3" eb="7">
      <t>キョウカイトウロク</t>
    </rPh>
    <rPh sb="8" eb="9">
      <t>オ</t>
    </rPh>
    <rPh sb="15" eb="18">
      <t>ハヤブチチュウ</t>
    </rPh>
    <rPh sb="19" eb="21">
      <t>フジマル</t>
    </rPh>
    <rPh sb="21" eb="23">
      <t>センセイ</t>
    </rPh>
    <rPh sb="28" eb="30">
      <t>デンシ</t>
    </rPh>
    <rPh sb="34" eb="36">
      <t>ホウコク</t>
    </rPh>
    <phoneticPr fontId="3"/>
  </si>
  <si>
    <t>３．申込用ファイル（このファイル）を開くと下方に以下のような7個のタブ（見出し）が、あります。</t>
    <rPh sb="31" eb="32">
      <t>コ</t>
    </rPh>
    <phoneticPr fontId="3"/>
  </si>
  <si>
    <t>　　④～⑦　こちらは、大会で使用するソフト（大会運営）で使用するためのものです。
　　　　　　申し込み時に作業する必要はありません。</t>
    <rPh sb="11" eb="13">
      <t>タイカイ</t>
    </rPh>
    <rPh sb="14" eb="16">
      <t>シヨウ</t>
    </rPh>
    <rPh sb="22" eb="24">
      <t>タイカイ</t>
    </rPh>
    <rPh sb="24" eb="26">
      <t>ウンエイ</t>
    </rPh>
    <rPh sb="28" eb="30">
      <t>シヨウ</t>
    </rPh>
    <rPh sb="47" eb="48">
      <t>モウ</t>
    </rPh>
    <rPh sb="49" eb="50">
      <t>コ</t>
    </rPh>
    <rPh sb="51" eb="52">
      <t>ジ</t>
    </rPh>
    <rPh sb="53" eb="55">
      <t>サギョウ</t>
    </rPh>
    <rPh sb="57" eb="59">
      <t>ヒツヨウ</t>
    </rPh>
    <phoneticPr fontId="1"/>
  </si>
  <si>
    <t>　　※ ②③では入力をする場所以外には保護がかけられています。
　　　 ①、④～⑦は、シート自体に保護がかけられいます。</t>
    <rPh sb="8" eb="10">
      <t>ニュウリョク</t>
    </rPh>
    <rPh sb="13" eb="15">
      <t>バショ</t>
    </rPh>
    <rPh sb="15" eb="17">
      <t>イガイ</t>
    </rPh>
    <rPh sb="19" eb="21">
      <t>ホゴ</t>
    </rPh>
    <rPh sb="46" eb="48">
      <t>ジタイ</t>
    </rPh>
    <rPh sb="49" eb="51">
      <t>ホゴ</t>
    </rPh>
    <phoneticPr fontId="1"/>
  </si>
  <si>
    <t>女子</t>
    <rPh sb="0" eb="2">
      <t>ジョシ</t>
    </rPh>
    <phoneticPr fontId="3"/>
  </si>
  <si>
    <t>女子シングルス</t>
    <rPh sb="0" eb="2">
      <t>ジョシ</t>
    </rPh>
    <phoneticPr fontId="3"/>
  </si>
  <si>
    <t>女子ダブルス</t>
    <rPh sb="0" eb="2">
      <t>ジョシ</t>
    </rPh>
    <phoneticPr fontId="3"/>
  </si>
  <si>
    <t>GS</t>
    <phoneticPr fontId="3"/>
  </si>
  <si>
    <t>GD</t>
    <phoneticPr fontId="3"/>
  </si>
  <si>
    <t>GS</t>
    <phoneticPr fontId="3"/>
  </si>
  <si>
    <t>県総体（個人の部）出場者は予選免除です。〇を選択してください↓</t>
    <rPh sb="0" eb="3">
      <t>ケンソウタイ</t>
    </rPh>
    <rPh sb="4" eb="6">
      <t>コジン</t>
    </rPh>
    <rPh sb="7" eb="8">
      <t>ブ</t>
    </rPh>
    <rPh sb="9" eb="12">
      <t>シュツジョウシャ</t>
    </rPh>
    <rPh sb="13" eb="17">
      <t>ヨセンメンジョ</t>
    </rPh>
    <rPh sb="22" eb="24">
      <t>センタク</t>
    </rPh>
    <phoneticPr fontId="3"/>
  </si>
  <si>
    <t>２位</t>
    <rPh sb="1" eb="2">
      <t>イ</t>
    </rPh>
    <phoneticPr fontId="3"/>
  </si>
  <si>
    <t>３位</t>
    <rPh sb="1" eb="2">
      <t>イ</t>
    </rPh>
    <phoneticPr fontId="3"/>
  </si>
  <si>
    <t>４位</t>
    <rPh sb="1" eb="2">
      <t>イ</t>
    </rPh>
    <phoneticPr fontId="3"/>
  </si>
  <si>
    <t>５位</t>
    <rPh sb="1" eb="2">
      <t>イ</t>
    </rPh>
    <phoneticPr fontId="3"/>
  </si>
  <si>
    <t>６位</t>
    <rPh sb="1" eb="2">
      <t>イ</t>
    </rPh>
    <phoneticPr fontId="3"/>
  </si>
  <si>
    <t>予選免除</t>
    <rPh sb="0" eb="2">
      <t>ヨセン</t>
    </rPh>
    <rPh sb="2" eb="4">
      <t>メンジョ</t>
    </rPh>
    <phoneticPr fontId="3"/>
  </si>
  <si>
    <t>鶴見区１位</t>
    <rPh sb="0" eb="3">
      <t>ツルミク</t>
    </rPh>
    <rPh sb="4" eb="5">
      <t>イ</t>
    </rPh>
    <phoneticPr fontId="3"/>
  </si>
  <si>
    <t>鶴見区２位</t>
    <rPh sb="0" eb="3">
      <t>ツルミク</t>
    </rPh>
    <rPh sb="4" eb="5">
      <t>イ</t>
    </rPh>
    <phoneticPr fontId="3"/>
  </si>
  <si>
    <t>鶴見区３位</t>
    <rPh sb="0" eb="3">
      <t>ツルミク</t>
    </rPh>
    <rPh sb="4" eb="5">
      <t>イ</t>
    </rPh>
    <phoneticPr fontId="3"/>
  </si>
  <si>
    <t>神奈川区１位</t>
    <rPh sb="0" eb="4">
      <t>カナガワク</t>
    </rPh>
    <rPh sb="5" eb="6">
      <t>イ</t>
    </rPh>
    <phoneticPr fontId="3"/>
  </si>
  <si>
    <t>神奈川区２位</t>
    <rPh sb="0" eb="4">
      <t>カナガワク</t>
    </rPh>
    <rPh sb="5" eb="6">
      <t>イ</t>
    </rPh>
    <phoneticPr fontId="3"/>
  </si>
  <si>
    <t>神奈川区３位</t>
    <rPh sb="0" eb="4">
      <t>カナガワク</t>
    </rPh>
    <rPh sb="5" eb="6">
      <t>イ</t>
    </rPh>
    <phoneticPr fontId="3"/>
  </si>
  <si>
    <t>西区１位</t>
    <rPh sb="0" eb="2">
      <t>ニシク</t>
    </rPh>
    <rPh sb="3" eb="4">
      <t>イ</t>
    </rPh>
    <phoneticPr fontId="3"/>
  </si>
  <si>
    <t>中区１位</t>
    <rPh sb="0" eb="2">
      <t>ナカク</t>
    </rPh>
    <rPh sb="3" eb="4">
      <t>イ</t>
    </rPh>
    <phoneticPr fontId="3"/>
  </si>
  <si>
    <t>南区１位</t>
    <rPh sb="0" eb="2">
      <t>ミナミク</t>
    </rPh>
    <rPh sb="3" eb="4">
      <t>イ</t>
    </rPh>
    <phoneticPr fontId="3"/>
  </si>
  <si>
    <t>南区２位</t>
    <rPh sb="0" eb="2">
      <t>ミナミク</t>
    </rPh>
    <rPh sb="3" eb="4">
      <t>イ</t>
    </rPh>
    <phoneticPr fontId="3"/>
  </si>
  <si>
    <t>保土ヶ谷区１位</t>
    <rPh sb="0" eb="5">
      <t>ホドガヤク</t>
    </rPh>
    <rPh sb="6" eb="7">
      <t>イ</t>
    </rPh>
    <phoneticPr fontId="3"/>
  </si>
  <si>
    <t>保土ヶ谷区２位</t>
    <rPh sb="0" eb="5">
      <t>ホドガヤク</t>
    </rPh>
    <rPh sb="6" eb="7">
      <t>イ</t>
    </rPh>
    <phoneticPr fontId="3"/>
  </si>
  <si>
    <t>旭区１位</t>
    <rPh sb="0" eb="2">
      <t>アサヒク</t>
    </rPh>
    <rPh sb="3" eb="4">
      <t>イ</t>
    </rPh>
    <phoneticPr fontId="3"/>
  </si>
  <si>
    <t>旭区２位</t>
    <rPh sb="0" eb="2">
      <t>アサヒク</t>
    </rPh>
    <rPh sb="3" eb="4">
      <t>イ</t>
    </rPh>
    <phoneticPr fontId="3"/>
  </si>
  <si>
    <t>泉区１位</t>
    <rPh sb="0" eb="2">
      <t>イズミク</t>
    </rPh>
    <rPh sb="3" eb="4">
      <t>イ</t>
    </rPh>
    <phoneticPr fontId="3"/>
  </si>
  <si>
    <t>泉区２位</t>
    <rPh sb="0" eb="2">
      <t>イズミク</t>
    </rPh>
    <rPh sb="3" eb="4">
      <t>イ</t>
    </rPh>
    <phoneticPr fontId="3"/>
  </si>
  <si>
    <t>瀬谷区１位</t>
    <rPh sb="0" eb="3">
      <t>セヤク</t>
    </rPh>
    <rPh sb="4" eb="5">
      <t>イ</t>
    </rPh>
    <phoneticPr fontId="3"/>
  </si>
  <si>
    <t>瀬谷区２位</t>
    <rPh sb="0" eb="3">
      <t>セヤク</t>
    </rPh>
    <rPh sb="4" eb="5">
      <t>イ</t>
    </rPh>
    <phoneticPr fontId="3"/>
  </si>
  <si>
    <t>港南区１位</t>
    <rPh sb="0" eb="3">
      <t>コウナンク</t>
    </rPh>
    <rPh sb="4" eb="5">
      <t>イ</t>
    </rPh>
    <phoneticPr fontId="3"/>
  </si>
  <si>
    <t>港南区２位</t>
    <rPh sb="0" eb="3">
      <t>コウナンク</t>
    </rPh>
    <rPh sb="4" eb="5">
      <t>イ</t>
    </rPh>
    <phoneticPr fontId="3"/>
  </si>
  <si>
    <t>磯子区１位</t>
    <rPh sb="0" eb="3">
      <t>イソゴク</t>
    </rPh>
    <rPh sb="4" eb="5">
      <t>イ</t>
    </rPh>
    <phoneticPr fontId="3"/>
  </si>
  <si>
    <t>磯子区２位</t>
    <rPh sb="0" eb="3">
      <t>イソゴク</t>
    </rPh>
    <rPh sb="4" eb="5">
      <t>イ</t>
    </rPh>
    <phoneticPr fontId="3"/>
  </si>
  <si>
    <t>金沢区１位</t>
    <rPh sb="0" eb="3">
      <t>カナザワク</t>
    </rPh>
    <rPh sb="4" eb="5">
      <t>イ</t>
    </rPh>
    <phoneticPr fontId="3"/>
  </si>
  <si>
    <t>金沢区２位</t>
    <rPh sb="0" eb="3">
      <t>カナザワク</t>
    </rPh>
    <rPh sb="4" eb="5">
      <t>イ</t>
    </rPh>
    <phoneticPr fontId="3"/>
  </si>
  <si>
    <t>戸塚区１位</t>
    <rPh sb="0" eb="3">
      <t>トツカク</t>
    </rPh>
    <rPh sb="4" eb="5">
      <t>イ</t>
    </rPh>
    <phoneticPr fontId="3"/>
  </si>
  <si>
    <t>戸塚区２位</t>
    <rPh sb="0" eb="3">
      <t>トツカク</t>
    </rPh>
    <rPh sb="4" eb="5">
      <t>イ</t>
    </rPh>
    <phoneticPr fontId="3"/>
  </si>
  <si>
    <t>栄区１位</t>
    <rPh sb="0" eb="2">
      <t>サカエク</t>
    </rPh>
    <rPh sb="3" eb="4">
      <t>イ</t>
    </rPh>
    <phoneticPr fontId="3"/>
  </si>
  <si>
    <t>栄区２位</t>
    <rPh sb="0" eb="2">
      <t>サカエク</t>
    </rPh>
    <rPh sb="3" eb="4">
      <t>イ</t>
    </rPh>
    <phoneticPr fontId="3"/>
  </si>
  <si>
    <t>港北区１位</t>
    <rPh sb="0" eb="3">
      <t>コウホクク</t>
    </rPh>
    <rPh sb="4" eb="5">
      <t>イ</t>
    </rPh>
    <phoneticPr fontId="3"/>
  </si>
  <si>
    <t>港北区２位</t>
    <rPh sb="0" eb="3">
      <t>コウホクク</t>
    </rPh>
    <rPh sb="4" eb="5">
      <t>イ</t>
    </rPh>
    <phoneticPr fontId="3"/>
  </si>
  <si>
    <t>緑区１位</t>
    <rPh sb="0" eb="2">
      <t>ミドリク</t>
    </rPh>
    <rPh sb="3" eb="4">
      <t>イ</t>
    </rPh>
    <phoneticPr fontId="3"/>
  </si>
  <si>
    <t>緑区２位</t>
    <rPh sb="0" eb="2">
      <t>ミドリク</t>
    </rPh>
    <rPh sb="3" eb="4">
      <t>イ</t>
    </rPh>
    <phoneticPr fontId="3"/>
  </si>
  <si>
    <t>青葉区１位</t>
    <rPh sb="0" eb="3">
      <t>アオバク</t>
    </rPh>
    <rPh sb="4" eb="5">
      <t>イ</t>
    </rPh>
    <phoneticPr fontId="3"/>
  </si>
  <si>
    <t>青葉区２位</t>
    <rPh sb="0" eb="3">
      <t>アオバク</t>
    </rPh>
    <rPh sb="4" eb="5">
      <t>イ</t>
    </rPh>
    <phoneticPr fontId="3"/>
  </si>
  <si>
    <t>青葉区３位</t>
    <rPh sb="0" eb="3">
      <t>アオバク</t>
    </rPh>
    <rPh sb="4" eb="5">
      <t>イ</t>
    </rPh>
    <phoneticPr fontId="3"/>
  </si>
  <si>
    <t>都筑区１位</t>
    <rPh sb="0" eb="3">
      <t>ツヅキク</t>
    </rPh>
    <rPh sb="4" eb="5">
      <t>イ</t>
    </rPh>
    <phoneticPr fontId="3"/>
  </si>
  <si>
    <t>都筑区２位</t>
    <rPh sb="0" eb="3">
      <t>ツヅキク</t>
    </rPh>
    <rPh sb="4" eb="5">
      <t>イ</t>
    </rPh>
    <phoneticPr fontId="3"/>
  </si>
  <si>
    <t>都筑区３位</t>
    <rPh sb="0" eb="3">
      <t>ツヅキク</t>
    </rPh>
    <rPh sb="4" eb="5">
      <t>イ</t>
    </rPh>
    <phoneticPr fontId="3"/>
  </si>
  <si>
    <t>↓ 日本バンドミントン協会HPよりcsvファイルをDL → 値を貼り付け</t>
    <phoneticPr fontId="3"/>
  </si>
  <si>
    <t>※ 日本バンドミントン協会に登録しないとJOC横浜市予選に出場できません</t>
    <phoneticPr fontId="3"/>
  </si>
  <si>
    <t>出場資格</t>
    <rPh sb="0" eb="4">
      <t>シュツジョウシカク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</si>
</sst>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theme="1"/>
      <name val="游ゴシック"/>
      <family val="2"/>
      <charset val="128"/>
      <scheme val="minor"/>
    </font>
    <font>
      <sz val="11"/>
      <color theme="1"/>
      <name val="游ゴシック"/>
      <family val="2"/>
      <charset val="128"/>
    </font>
    <font>
      <sz val="6"/>
      <name val="游ゴシック"/>
      <family val="2"/>
      <charset val="128"/>
      <scheme val="minor"/>
    </font>
    <font>
      <sz val="14"/>
      <color theme="1"/>
      <name val="游ゴシック"/>
      <family val="2"/>
      <charset val="128"/>
      <scheme val="minor"/>
    </font>
    <font>
      <sz val="18"/>
      <color theme="1"/>
      <name val="游ゴシック"/>
      <family val="2"/>
      <charset val="128"/>
      <scheme val="minor"/>
    </font>
    <font>
      <sz val="14"/>
      <color theme="1"/>
      <name val="游ゴシック"/>
      <family val="3"/>
      <charset val="128"/>
      <scheme val="minor"/>
    </font>
    <font>
      <b/>
      <sz val="16"/>
      <color theme="1"/>
      <name val="游ゴシック"/>
      <family val="3"/>
      <charset val="128"/>
      <scheme val="minor"/>
    </font>
    <font>
      <b/>
      <sz val="11"/>
      <color theme="1"/>
      <name val="游ゴシック"/>
      <family val="3"/>
      <charset val="128"/>
      <scheme val="minor"/>
    </font>
    <font>
      <sz val="11"/>
      <color indexed="56"/>
      <name val="UD デジタル 教科書体 NK-R"/>
      <family val="1"/>
      <charset val="128"/>
    </font>
    <font>
      <sz val="11"/>
      <color indexed="8"/>
      <name val="UD デジタル 教科書体 NK-R"/>
      <family val="1"/>
      <charset val="128"/>
    </font>
    <font>
      <sz val="8"/>
      <color theme="1"/>
      <name val="游ゴシック"/>
      <family val="3"/>
      <charset val="128"/>
      <scheme val="minor"/>
    </font>
    <font>
      <b/>
      <sz val="14"/>
      <color theme="1"/>
      <name val="游ゴシック"/>
      <family val="3"/>
      <charset val="128"/>
      <scheme val="minor"/>
    </font>
    <font>
      <b/>
      <sz val="24"/>
      <color theme="1"/>
      <name val="游ゴシック"/>
      <family val="3"/>
      <charset val="128"/>
      <scheme val="minor"/>
    </font>
    <font>
      <b/>
      <sz val="11"/>
      <color rgb="FFFF0000"/>
      <name val="游ゴシック"/>
      <family val="3"/>
      <charset val="128"/>
      <scheme val="minor"/>
    </font>
    <font>
      <sz val="6"/>
      <color theme="1"/>
      <name val="游ゴシック"/>
      <family val="3"/>
      <charset val="128"/>
      <scheme val="minor"/>
    </font>
    <font>
      <sz val="10"/>
      <color theme="1"/>
      <name val="游ゴシック"/>
      <family val="2"/>
      <charset val="128"/>
      <scheme val="minor"/>
    </font>
  </fonts>
  <fills count="5">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7"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right style="medium">
        <color auto="1"/>
      </right>
      <top/>
      <bottom style="medium">
        <color auto="1"/>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diagonal/>
    </border>
  </borders>
  <cellStyleXfs count="1">
    <xf numFmtId="0" fontId="0" fillId="0" borderId="0">
      <alignment vertical="center"/>
    </xf>
  </cellStyleXfs>
  <cellXfs count="74">
    <xf numFmtId="0" fontId="0" fillId="0" borderId="0" xfId="0">
      <alignment vertical="center"/>
    </xf>
    <xf numFmtId="0" fontId="0" fillId="0" borderId="0" xfId="0" applyAlignment="1">
      <alignment horizontal="center" vertical="center"/>
    </xf>
    <xf numFmtId="0" fontId="0" fillId="0" borderId="0" xfId="0" quotePrefix="1">
      <alignment vertical="center"/>
    </xf>
    <xf numFmtId="0" fontId="0" fillId="0" borderId="0" xfId="0" applyAlignment="1">
      <alignment horizontal="left" vertical="center"/>
    </xf>
    <xf numFmtId="0" fontId="0" fillId="0" borderId="0" xfId="0" applyAlignment="1">
      <alignment vertical="center" wrapText="1"/>
    </xf>
    <xf numFmtId="0" fontId="0" fillId="0" borderId="1" xfId="0" applyBorder="1" applyAlignment="1">
      <alignment horizontal="center" vertical="center" shrinkToFit="1"/>
    </xf>
    <xf numFmtId="0" fontId="0" fillId="0" borderId="16" xfId="0" applyBorder="1" applyAlignment="1">
      <alignment horizontal="center" vertical="center" shrinkToFit="1"/>
    </xf>
    <xf numFmtId="14" fontId="0" fillId="0" borderId="1" xfId="0" applyNumberFormat="1" applyBorder="1" applyAlignment="1">
      <alignment horizontal="center" vertical="center" shrinkToFit="1"/>
    </xf>
    <xf numFmtId="14" fontId="0" fillId="0" borderId="16" xfId="0" applyNumberFormat="1" applyBorder="1" applyAlignment="1">
      <alignment horizontal="center" vertical="center" shrinkToFit="1"/>
    </xf>
    <xf numFmtId="0" fontId="0" fillId="0" borderId="0" xfId="0" applyAlignment="1">
      <alignment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11" xfId="0" applyBorder="1" applyAlignment="1">
      <alignment horizontal="center" vertical="center" wrapText="1" shrinkToFit="1"/>
    </xf>
    <xf numFmtId="0" fontId="0" fillId="0" borderId="13" xfId="0" applyBorder="1" applyAlignment="1">
      <alignment horizontal="center" vertical="center" shrinkToFit="1"/>
    </xf>
    <xf numFmtId="0" fontId="0" fillId="0" borderId="15" xfId="0" applyBorder="1" applyAlignment="1">
      <alignment horizontal="center" vertical="center" shrinkToFit="1"/>
    </xf>
    <xf numFmtId="0" fontId="0" fillId="0" borderId="0" xfId="0" applyAlignment="1">
      <alignment horizontal="right" vertical="center" shrinkToFit="1"/>
    </xf>
    <xf numFmtId="0" fontId="0" fillId="0" borderId="24" xfId="0" applyBorder="1" applyAlignment="1">
      <alignment horizontal="right" vertical="center" shrinkToFit="1"/>
    </xf>
    <xf numFmtId="0" fontId="0" fillId="0" borderId="25" xfId="0" applyBorder="1" applyAlignment="1">
      <alignment horizontal="left" vertical="center" shrinkToFit="1"/>
    </xf>
    <xf numFmtId="0" fontId="0" fillId="0" borderId="27" xfId="0" applyBorder="1" applyAlignment="1">
      <alignment vertical="center" shrinkToFit="1"/>
    </xf>
    <xf numFmtId="0" fontId="13" fillId="0" borderId="0" xfId="0" applyFont="1" applyAlignment="1">
      <alignment horizontal="center" vertical="center"/>
    </xf>
    <xf numFmtId="0" fontId="0" fillId="0" borderId="0" xfId="0" applyAlignment="1">
      <alignment horizontal="right" vertical="center"/>
    </xf>
    <xf numFmtId="0" fontId="12" fillId="0" borderId="4" xfId="0" applyFont="1" applyBorder="1" applyAlignment="1">
      <alignment horizontal="left"/>
    </xf>
    <xf numFmtId="0" fontId="0" fillId="0" borderId="1" xfId="0" applyBorder="1" applyAlignment="1">
      <alignment horizontal="center" vertical="center"/>
    </xf>
    <xf numFmtId="0" fontId="0" fillId="4" borderId="1" xfId="0" applyFill="1" applyBorder="1" applyAlignment="1" applyProtection="1">
      <alignment horizontal="center" vertical="center"/>
      <protection locked="0"/>
    </xf>
    <xf numFmtId="14" fontId="0" fillId="4" borderId="1" xfId="0" applyNumberFormat="1" applyFill="1" applyBorder="1" applyAlignment="1" applyProtection="1">
      <alignment horizontal="center" vertical="center"/>
      <protection locked="0"/>
    </xf>
    <xf numFmtId="0" fontId="0" fillId="4" borderId="1" xfId="0" applyFill="1" applyBorder="1" applyAlignment="1" applyProtection="1">
      <alignment horizontal="center" vertical="center" shrinkToFit="1"/>
      <protection locked="0"/>
    </xf>
    <xf numFmtId="0" fontId="0" fillId="4" borderId="16" xfId="0" applyFill="1" applyBorder="1" applyAlignment="1" applyProtection="1">
      <alignment horizontal="center" vertical="center" shrinkToFit="1"/>
      <protection locked="0"/>
    </xf>
    <xf numFmtId="0" fontId="0" fillId="4" borderId="2" xfId="0" applyFill="1" applyBorder="1" applyAlignment="1" applyProtection="1">
      <alignment vertical="center" shrinkToFit="1"/>
      <protection locked="0"/>
    </xf>
    <xf numFmtId="0" fontId="0" fillId="2" borderId="0" xfId="0" applyFill="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0" fillId="0" borderId="18" xfId="0" applyBorder="1" applyAlignment="1">
      <alignment horizontal="center" vertical="center" shrinkToFit="1"/>
    </xf>
    <xf numFmtId="0" fontId="14" fillId="0" borderId="0" xfId="0" applyFont="1">
      <alignment vertical="center"/>
    </xf>
    <xf numFmtId="0" fontId="0" fillId="4" borderId="28" xfId="0" applyFill="1" applyBorder="1" applyAlignment="1" applyProtection="1">
      <alignment horizontal="center" vertical="center" shrinkToFit="1"/>
      <protection locked="0"/>
    </xf>
    <xf numFmtId="0" fontId="0" fillId="0" borderId="28" xfId="0" applyBorder="1" applyAlignment="1">
      <alignment horizontal="center" vertical="center" shrinkToFit="1"/>
    </xf>
    <xf numFmtId="14" fontId="0" fillId="0" borderId="28" xfId="0" applyNumberFormat="1" applyBorder="1" applyAlignment="1">
      <alignment horizontal="center" vertical="center" shrinkToFit="1"/>
    </xf>
    <xf numFmtId="0" fontId="0" fillId="0" borderId="30" xfId="0" applyBorder="1" applyAlignment="1">
      <alignment vertical="center" shrinkToFit="1"/>
    </xf>
    <xf numFmtId="0" fontId="0" fillId="0" borderId="31" xfId="0" applyBorder="1" applyAlignment="1">
      <alignment horizontal="center" vertical="center" shrinkToFit="1"/>
    </xf>
    <xf numFmtId="0" fontId="0" fillId="4" borderId="24" xfId="0" applyFill="1" applyBorder="1" applyAlignment="1" applyProtection="1">
      <alignment horizontal="center" vertical="center" shrinkToFit="1"/>
      <protection locked="0"/>
    </xf>
    <xf numFmtId="0" fontId="0" fillId="4" borderId="35" xfId="0" applyFill="1" applyBorder="1" applyAlignment="1" applyProtection="1">
      <alignment horizontal="center" vertical="center" shrinkToFit="1"/>
      <protection locked="0"/>
    </xf>
    <xf numFmtId="0" fontId="0" fillId="4" borderId="27" xfId="0" applyFill="1" applyBorder="1" applyAlignment="1" applyProtection="1">
      <alignment horizontal="center" vertical="center" shrinkToFit="1"/>
      <protection locked="0"/>
    </xf>
    <xf numFmtId="0" fontId="14" fillId="0" borderId="0" xfId="0" applyFont="1" applyAlignment="1">
      <alignment horizontal="left" vertical="center"/>
    </xf>
    <xf numFmtId="0" fontId="0" fillId="4" borderId="14" xfId="0" applyFill="1" applyBorder="1" applyAlignment="1" applyProtection="1">
      <alignment horizontal="center" vertical="center" shrinkToFit="1"/>
      <protection locked="0"/>
    </xf>
    <xf numFmtId="0" fontId="0" fillId="4" borderId="17" xfId="0" applyFill="1" applyBorder="1" applyAlignment="1" applyProtection="1">
      <alignment horizontal="center" vertical="center" shrinkToFit="1"/>
      <protection locked="0"/>
    </xf>
    <xf numFmtId="0" fontId="7" fillId="0" borderId="0" xfId="0" applyFont="1" applyAlignment="1">
      <alignment horizontal="center" vertical="center"/>
    </xf>
    <xf numFmtId="0" fontId="5" fillId="4" borderId="5" xfId="0" applyFont="1" applyFill="1" applyBorder="1" applyAlignment="1" applyProtection="1">
      <alignment horizontal="left" vertical="center" shrinkToFit="1"/>
      <protection locked="0"/>
    </xf>
    <xf numFmtId="0" fontId="5" fillId="4" borderId="6" xfId="0" applyFont="1" applyFill="1" applyBorder="1" applyAlignment="1" applyProtection="1">
      <alignment horizontal="left" vertical="center" shrinkToFit="1"/>
      <protection locked="0"/>
    </xf>
    <xf numFmtId="0" fontId="5" fillId="4" borderId="7" xfId="0" applyFont="1" applyFill="1" applyBorder="1" applyAlignment="1" applyProtection="1">
      <alignment horizontal="left" vertical="center" shrinkToFit="1"/>
      <protection locked="0"/>
    </xf>
    <xf numFmtId="0" fontId="5" fillId="4" borderId="3" xfId="0" applyFont="1" applyFill="1" applyBorder="1" applyAlignment="1" applyProtection="1">
      <alignment horizontal="right" vertical="center" shrinkToFit="1"/>
      <protection locked="0"/>
    </xf>
    <xf numFmtId="0" fontId="5" fillId="4" borderId="9" xfId="0" applyFont="1" applyFill="1" applyBorder="1" applyAlignment="1" applyProtection="1">
      <alignment horizontal="right" vertical="center" shrinkToFit="1"/>
      <protection locked="0"/>
    </xf>
    <xf numFmtId="0" fontId="0" fillId="0" borderId="0" xfId="0" applyAlignment="1">
      <alignment horizontal="left"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15" fillId="0" borderId="8" xfId="0" applyFont="1" applyBorder="1" applyAlignment="1">
      <alignment horizontal="right" vertical="center" shrinkToFit="1"/>
    </xf>
    <xf numFmtId="0" fontId="0" fillId="4" borderId="26" xfId="0" applyFill="1" applyBorder="1" applyAlignment="1" applyProtection="1">
      <alignment horizontal="center" vertical="center" shrinkToFit="1"/>
      <protection locked="0"/>
    </xf>
    <xf numFmtId="0" fontId="0" fillId="4" borderId="14" xfId="0" applyFill="1" applyBorder="1" applyAlignment="1" applyProtection="1">
      <alignment horizontal="center" vertical="center" shrinkToFit="1"/>
      <protection locked="0"/>
    </xf>
    <xf numFmtId="0" fontId="0" fillId="4" borderId="17" xfId="0" applyFill="1" applyBorder="1" applyAlignment="1" applyProtection="1">
      <alignment horizontal="center" vertical="center" shrinkToFit="1"/>
      <protection locked="0"/>
    </xf>
    <xf numFmtId="0" fontId="0" fillId="0" borderId="20" xfId="0" applyBorder="1" applyAlignment="1">
      <alignment horizontal="center" vertical="center" shrinkToFit="1"/>
    </xf>
    <xf numFmtId="0" fontId="12" fillId="0" borderId="0" xfId="0" applyFont="1" applyAlignment="1">
      <alignment horizontal="center" vertical="center" shrinkToFit="1"/>
    </xf>
    <xf numFmtId="0" fontId="8" fillId="0" borderId="0" xfId="0" applyFont="1" applyAlignment="1">
      <alignment horizontal="right" vertical="center" shrinkToFit="1"/>
    </xf>
    <xf numFmtId="0" fontId="0" fillId="0" borderId="13" xfId="0" applyBorder="1" applyAlignment="1">
      <alignment horizontal="center" vertical="center" wrapText="1" shrinkToFit="1"/>
    </xf>
    <xf numFmtId="0" fontId="0" fillId="0" borderId="15" xfId="0" applyBorder="1" applyAlignment="1">
      <alignment horizontal="center" vertical="center" shrinkToFit="1"/>
    </xf>
    <xf numFmtId="0" fontId="7" fillId="0" borderId="21" xfId="0"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23" xfId="0" applyFont="1"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4" borderId="34" xfId="0" applyFill="1" applyBorder="1" applyAlignment="1" applyProtection="1">
      <alignment horizontal="left" vertical="center" shrinkToFit="1"/>
      <protection locked="0"/>
    </xf>
    <xf numFmtId="0" fontId="0" fillId="4" borderId="32" xfId="0" applyFill="1" applyBorder="1" applyAlignment="1" applyProtection="1">
      <alignment horizontal="left" vertical="center" shrinkToFit="1"/>
      <protection locked="0"/>
    </xf>
    <xf numFmtId="0" fontId="0" fillId="4" borderId="33" xfId="0" applyFill="1" applyBorder="1" applyAlignment="1" applyProtection="1">
      <alignment horizontal="left" vertical="center" shrinkToFit="1"/>
      <protection locked="0"/>
    </xf>
    <xf numFmtId="0" fontId="0" fillId="4" borderId="8" xfId="0" applyFill="1" applyBorder="1" applyAlignment="1" applyProtection="1">
      <alignment horizontal="left" vertical="center" shrinkToFit="1"/>
      <protection locked="0"/>
    </xf>
    <xf numFmtId="0" fontId="0" fillId="4" borderId="29" xfId="0" applyFill="1" applyBorder="1" applyAlignment="1" applyProtection="1">
      <alignment horizontal="left" vertical="center" shrinkToFit="1"/>
      <protection locked="0"/>
    </xf>
    <xf numFmtId="0" fontId="16" fillId="0" borderId="12"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-36525</xdr:colOff>
      <xdr:row>21</xdr:row>
      <xdr:rowOff>65452</xdr:rowOff>
    </xdr:from>
    <xdr:to>
      <xdr:col>0</xdr:col>
      <xdr:colOff>6517025</xdr:colOff>
      <xdr:row>22</xdr:row>
      <xdr:rowOff>211905</xdr:rowOff>
    </xdr:to>
    <xdr:pic>
      <xdr:nvPicPr>
        <xdr:cNvPr id="3" name="図 2">
          <a:extLst>
            <a:ext uri="{FF2B5EF4-FFF2-40B4-BE49-F238E27FC236}">
              <a16:creationId xmlns:a16="http://schemas.microsoft.com/office/drawing/2014/main" id="{861EDD5B-B3F3-2205-216E-998E84A91B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6525" y="4910502"/>
          <a:ext cx="6553550" cy="375053"/>
        </a:xfrm>
        <a:prstGeom prst="rect">
          <a:avLst/>
        </a:prstGeom>
      </xdr:spPr>
    </xdr:pic>
    <xdr:clientData/>
  </xdr:twoCellAnchor>
  <xdr:twoCellAnchor>
    <xdr:from>
      <xdr:col>0</xdr:col>
      <xdr:colOff>273327</xdr:colOff>
      <xdr:row>22</xdr:row>
      <xdr:rowOff>123825</xdr:rowOff>
    </xdr:from>
    <xdr:to>
      <xdr:col>0</xdr:col>
      <xdr:colOff>428625</xdr:colOff>
      <xdr:row>23</xdr:row>
      <xdr:rowOff>182881</xdr:rowOff>
    </xdr:to>
    <xdr:cxnSp macro="">
      <xdr:nvCxnSpPr>
        <xdr:cNvPr id="4" name="直線矢印コネクタ 3">
          <a:extLst>
            <a:ext uri="{FF2B5EF4-FFF2-40B4-BE49-F238E27FC236}">
              <a16:creationId xmlns:a16="http://schemas.microsoft.com/office/drawing/2014/main" id="{91B3B3D5-8E67-4672-B648-79016712D5A9}"/>
            </a:ext>
          </a:extLst>
        </xdr:cNvPr>
        <xdr:cNvCxnSpPr>
          <a:endCxn id="5" idx="0"/>
        </xdr:cNvCxnSpPr>
      </xdr:nvCxnSpPr>
      <xdr:spPr>
        <a:xfrm flipH="1">
          <a:off x="273327" y="45116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23</xdr:row>
      <xdr:rowOff>182881</xdr:rowOff>
    </xdr:from>
    <xdr:to>
      <xdr:col>0</xdr:col>
      <xdr:colOff>546653</xdr:colOff>
      <xdr:row>25</xdr:row>
      <xdr:rowOff>171501</xdr:rowOff>
    </xdr:to>
    <xdr:sp macro="" textlink="">
      <xdr:nvSpPr>
        <xdr:cNvPr id="5" name="テキスト ボックス 4">
          <a:extLst>
            <a:ext uri="{FF2B5EF4-FFF2-40B4-BE49-F238E27FC236}">
              <a16:creationId xmlns:a16="http://schemas.microsoft.com/office/drawing/2014/main" id="{8A246A36-01AC-41C3-A3AD-AC289C5DA2BB}"/>
            </a:ext>
          </a:extLst>
        </xdr:cNvPr>
        <xdr:cNvSpPr txBox="1"/>
      </xdr:nvSpPr>
      <xdr:spPr>
        <a:xfrm>
          <a:off x="0" y="47993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①</a:t>
          </a:r>
        </a:p>
      </xdr:txBody>
    </xdr:sp>
    <xdr:clientData/>
  </xdr:twoCellAnchor>
  <xdr:twoCellAnchor>
    <xdr:from>
      <xdr:col>0</xdr:col>
      <xdr:colOff>838477</xdr:colOff>
      <xdr:row>22</xdr:row>
      <xdr:rowOff>114300</xdr:rowOff>
    </xdr:from>
    <xdr:to>
      <xdr:col>0</xdr:col>
      <xdr:colOff>993775</xdr:colOff>
      <xdr:row>23</xdr:row>
      <xdr:rowOff>173356</xdr:rowOff>
    </xdr:to>
    <xdr:cxnSp macro="">
      <xdr:nvCxnSpPr>
        <xdr:cNvPr id="9" name="直線矢印コネクタ 8">
          <a:extLst>
            <a:ext uri="{FF2B5EF4-FFF2-40B4-BE49-F238E27FC236}">
              <a16:creationId xmlns:a16="http://schemas.microsoft.com/office/drawing/2014/main" id="{534ADF82-6811-4312-8C84-592C1050F026}"/>
            </a:ext>
          </a:extLst>
        </xdr:cNvPr>
        <xdr:cNvCxnSpPr>
          <a:endCxn id="10" idx="0"/>
        </xdr:cNvCxnSpPr>
      </xdr:nvCxnSpPr>
      <xdr:spPr>
        <a:xfrm flipH="1">
          <a:off x="838477" y="4502150"/>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565150</xdr:colOff>
      <xdr:row>23</xdr:row>
      <xdr:rowOff>173356</xdr:rowOff>
    </xdr:from>
    <xdr:to>
      <xdr:col>0</xdr:col>
      <xdr:colOff>1111803</xdr:colOff>
      <xdr:row>25</xdr:row>
      <xdr:rowOff>161976</xdr:rowOff>
    </xdr:to>
    <xdr:sp macro="" textlink="">
      <xdr:nvSpPr>
        <xdr:cNvPr id="10" name="テキスト ボックス 9">
          <a:extLst>
            <a:ext uri="{FF2B5EF4-FFF2-40B4-BE49-F238E27FC236}">
              <a16:creationId xmlns:a16="http://schemas.microsoft.com/office/drawing/2014/main" id="{701E7AC5-5884-412C-B30B-CD33C035D48F}"/>
            </a:ext>
          </a:extLst>
        </xdr:cNvPr>
        <xdr:cNvSpPr txBox="1"/>
      </xdr:nvSpPr>
      <xdr:spPr>
        <a:xfrm>
          <a:off x="565150" y="4789806"/>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②</a:t>
          </a:r>
        </a:p>
      </xdr:txBody>
    </xdr:sp>
    <xdr:clientData/>
  </xdr:twoCellAnchor>
  <xdr:twoCellAnchor>
    <xdr:from>
      <xdr:col>0</xdr:col>
      <xdr:colOff>1470302</xdr:colOff>
      <xdr:row>22</xdr:row>
      <xdr:rowOff>125731</xdr:rowOff>
    </xdr:from>
    <xdr:to>
      <xdr:col>0</xdr:col>
      <xdr:colOff>1625600</xdr:colOff>
      <xdr:row>23</xdr:row>
      <xdr:rowOff>184787</xdr:rowOff>
    </xdr:to>
    <xdr:cxnSp macro="">
      <xdr:nvCxnSpPr>
        <xdr:cNvPr id="11" name="直線矢印コネクタ 10">
          <a:extLst>
            <a:ext uri="{FF2B5EF4-FFF2-40B4-BE49-F238E27FC236}">
              <a16:creationId xmlns:a16="http://schemas.microsoft.com/office/drawing/2014/main" id="{1FFAE4EA-84B8-4AEC-A68D-BEBBFFBFDB49}"/>
            </a:ext>
          </a:extLst>
        </xdr:cNvPr>
        <xdr:cNvCxnSpPr>
          <a:endCxn id="12" idx="0"/>
        </xdr:cNvCxnSpPr>
      </xdr:nvCxnSpPr>
      <xdr:spPr>
        <a:xfrm flipH="1">
          <a:off x="1470302" y="4513581"/>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1196975</xdr:colOff>
      <xdr:row>23</xdr:row>
      <xdr:rowOff>184787</xdr:rowOff>
    </xdr:from>
    <xdr:to>
      <xdr:col>0</xdr:col>
      <xdr:colOff>1743628</xdr:colOff>
      <xdr:row>25</xdr:row>
      <xdr:rowOff>173407</xdr:rowOff>
    </xdr:to>
    <xdr:sp macro="" textlink="">
      <xdr:nvSpPr>
        <xdr:cNvPr id="12" name="テキスト ボックス 11">
          <a:extLst>
            <a:ext uri="{FF2B5EF4-FFF2-40B4-BE49-F238E27FC236}">
              <a16:creationId xmlns:a16="http://schemas.microsoft.com/office/drawing/2014/main" id="{902AD97C-D03C-4EBA-AB38-52B2500867E6}"/>
            </a:ext>
          </a:extLst>
        </xdr:cNvPr>
        <xdr:cNvSpPr txBox="1"/>
      </xdr:nvSpPr>
      <xdr:spPr>
        <a:xfrm>
          <a:off x="1196975" y="4801237"/>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③</a:t>
          </a:r>
        </a:p>
      </xdr:txBody>
    </xdr:sp>
    <xdr:clientData/>
  </xdr:twoCellAnchor>
  <xdr:twoCellAnchor>
    <xdr:from>
      <xdr:col>0</xdr:col>
      <xdr:colOff>2387877</xdr:colOff>
      <xdr:row>22</xdr:row>
      <xdr:rowOff>127637</xdr:rowOff>
    </xdr:from>
    <xdr:to>
      <xdr:col>0</xdr:col>
      <xdr:colOff>2543175</xdr:colOff>
      <xdr:row>23</xdr:row>
      <xdr:rowOff>186693</xdr:rowOff>
    </xdr:to>
    <xdr:cxnSp macro="">
      <xdr:nvCxnSpPr>
        <xdr:cNvPr id="13" name="直線矢印コネクタ 12">
          <a:extLst>
            <a:ext uri="{FF2B5EF4-FFF2-40B4-BE49-F238E27FC236}">
              <a16:creationId xmlns:a16="http://schemas.microsoft.com/office/drawing/2014/main" id="{542AD214-2FB4-4FC9-923A-ACF693533CEE}"/>
            </a:ext>
          </a:extLst>
        </xdr:cNvPr>
        <xdr:cNvCxnSpPr/>
      </xdr:nvCxnSpPr>
      <xdr:spPr>
        <a:xfrm flipH="1">
          <a:off x="2387877" y="5201287"/>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2114550</xdr:colOff>
      <xdr:row>23</xdr:row>
      <xdr:rowOff>186693</xdr:rowOff>
    </xdr:from>
    <xdr:to>
      <xdr:col>0</xdr:col>
      <xdr:colOff>2661203</xdr:colOff>
      <xdr:row>25</xdr:row>
      <xdr:rowOff>175313</xdr:rowOff>
    </xdr:to>
    <xdr:sp macro="" textlink="">
      <xdr:nvSpPr>
        <xdr:cNvPr id="14" name="テキスト ボックス 13">
          <a:extLst>
            <a:ext uri="{FF2B5EF4-FFF2-40B4-BE49-F238E27FC236}">
              <a16:creationId xmlns:a16="http://schemas.microsoft.com/office/drawing/2014/main" id="{E1E86C2D-2A09-4C39-B19B-0950DE3D6546}"/>
            </a:ext>
          </a:extLst>
        </xdr:cNvPr>
        <xdr:cNvSpPr txBox="1"/>
      </xdr:nvSpPr>
      <xdr:spPr>
        <a:xfrm>
          <a:off x="2114550" y="5488943"/>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④</a:t>
          </a:r>
        </a:p>
      </xdr:txBody>
    </xdr:sp>
    <xdr:clientData/>
  </xdr:twoCellAnchor>
  <xdr:twoCellAnchor>
    <xdr:from>
      <xdr:col>0</xdr:col>
      <xdr:colOff>3416577</xdr:colOff>
      <xdr:row>22</xdr:row>
      <xdr:rowOff>123825</xdr:rowOff>
    </xdr:from>
    <xdr:to>
      <xdr:col>0</xdr:col>
      <xdr:colOff>3571875</xdr:colOff>
      <xdr:row>23</xdr:row>
      <xdr:rowOff>182881</xdr:rowOff>
    </xdr:to>
    <xdr:cxnSp macro="">
      <xdr:nvCxnSpPr>
        <xdr:cNvPr id="15" name="直線矢印コネクタ 14">
          <a:extLst>
            <a:ext uri="{FF2B5EF4-FFF2-40B4-BE49-F238E27FC236}">
              <a16:creationId xmlns:a16="http://schemas.microsoft.com/office/drawing/2014/main" id="{A587F481-555D-49D4-A8D2-1DF09A9CD0EA}"/>
            </a:ext>
          </a:extLst>
        </xdr:cNvPr>
        <xdr:cNvCxnSpPr>
          <a:endCxn id="16" idx="0"/>
        </xdr:cNvCxnSpPr>
      </xdr:nvCxnSpPr>
      <xdr:spPr>
        <a:xfrm flipH="1">
          <a:off x="3416577" y="51974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3143250</xdr:colOff>
      <xdr:row>23</xdr:row>
      <xdr:rowOff>182881</xdr:rowOff>
    </xdr:from>
    <xdr:to>
      <xdr:col>0</xdr:col>
      <xdr:colOff>3689903</xdr:colOff>
      <xdr:row>25</xdr:row>
      <xdr:rowOff>171501</xdr:rowOff>
    </xdr:to>
    <xdr:sp macro="" textlink="">
      <xdr:nvSpPr>
        <xdr:cNvPr id="16" name="テキスト ボックス 15">
          <a:extLst>
            <a:ext uri="{FF2B5EF4-FFF2-40B4-BE49-F238E27FC236}">
              <a16:creationId xmlns:a16="http://schemas.microsoft.com/office/drawing/2014/main" id="{DF0F7DFE-F831-4A20-8EAE-700AFDC13487}"/>
            </a:ext>
          </a:extLst>
        </xdr:cNvPr>
        <xdr:cNvSpPr txBox="1"/>
      </xdr:nvSpPr>
      <xdr:spPr>
        <a:xfrm>
          <a:off x="3143250" y="54851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⑤</a:t>
          </a:r>
        </a:p>
      </xdr:txBody>
    </xdr:sp>
    <xdr:clientData/>
  </xdr:twoCellAnchor>
  <xdr:twoCellAnchor>
    <xdr:from>
      <xdr:col>0</xdr:col>
      <xdr:colOff>4473852</xdr:colOff>
      <xdr:row>22</xdr:row>
      <xdr:rowOff>123825</xdr:rowOff>
    </xdr:from>
    <xdr:to>
      <xdr:col>0</xdr:col>
      <xdr:colOff>4629150</xdr:colOff>
      <xdr:row>23</xdr:row>
      <xdr:rowOff>182881</xdr:rowOff>
    </xdr:to>
    <xdr:cxnSp macro="">
      <xdr:nvCxnSpPr>
        <xdr:cNvPr id="17" name="直線矢印コネクタ 16">
          <a:extLst>
            <a:ext uri="{FF2B5EF4-FFF2-40B4-BE49-F238E27FC236}">
              <a16:creationId xmlns:a16="http://schemas.microsoft.com/office/drawing/2014/main" id="{CD66FB65-3D5C-4E23-BC28-893E93495ADB}"/>
            </a:ext>
          </a:extLst>
        </xdr:cNvPr>
        <xdr:cNvCxnSpPr>
          <a:endCxn id="18" idx="0"/>
        </xdr:cNvCxnSpPr>
      </xdr:nvCxnSpPr>
      <xdr:spPr>
        <a:xfrm flipH="1">
          <a:off x="4473852" y="51974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4200525</xdr:colOff>
      <xdr:row>23</xdr:row>
      <xdr:rowOff>182881</xdr:rowOff>
    </xdr:from>
    <xdr:to>
      <xdr:col>0</xdr:col>
      <xdr:colOff>4747178</xdr:colOff>
      <xdr:row>25</xdr:row>
      <xdr:rowOff>171501</xdr:rowOff>
    </xdr:to>
    <xdr:sp macro="" textlink="">
      <xdr:nvSpPr>
        <xdr:cNvPr id="18" name="テキスト ボックス 17">
          <a:extLst>
            <a:ext uri="{FF2B5EF4-FFF2-40B4-BE49-F238E27FC236}">
              <a16:creationId xmlns:a16="http://schemas.microsoft.com/office/drawing/2014/main" id="{3FBD0227-ABDA-43B3-9206-112ED0954C3B}"/>
            </a:ext>
          </a:extLst>
        </xdr:cNvPr>
        <xdr:cNvSpPr txBox="1"/>
      </xdr:nvSpPr>
      <xdr:spPr>
        <a:xfrm>
          <a:off x="4200525" y="54851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⑥</a:t>
          </a:r>
        </a:p>
      </xdr:txBody>
    </xdr:sp>
    <xdr:clientData/>
  </xdr:twoCellAnchor>
  <xdr:twoCellAnchor>
    <xdr:from>
      <xdr:col>0</xdr:col>
      <xdr:colOff>5502552</xdr:colOff>
      <xdr:row>22</xdr:row>
      <xdr:rowOff>123825</xdr:rowOff>
    </xdr:from>
    <xdr:to>
      <xdr:col>0</xdr:col>
      <xdr:colOff>5657850</xdr:colOff>
      <xdr:row>23</xdr:row>
      <xdr:rowOff>182881</xdr:rowOff>
    </xdr:to>
    <xdr:cxnSp macro="">
      <xdr:nvCxnSpPr>
        <xdr:cNvPr id="2" name="直線矢印コネクタ 1">
          <a:extLst>
            <a:ext uri="{FF2B5EF4-FFF2-40B4-BE49-F238E27FC236}">
              <a16:creationId xmlns:a16="http://schemas.microsoft.com/office/drawing/2014/main" id="{A9BA7E2D-DFF1-4D3A-97F4-C4A5B85F615F}"/>
            </a:ext>
          </a:extLst>
        </xdr:cNvPr>
        <xdr:cNvCxnSpPr>
          <a:endCxn id="6" idx="0"/>
        </xdr:cNvCxnSpPr>
      </xdr:nvCxnSpPr>
      <xdr:spPr>
        <a:xfrm flipH="1">
          <a:off x="5502552" y="51974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5229225</xdr:colOff>
      <xdr:row>23</xdr:row>
      <xdr:rowOff>182881</xdr:rowOff>
    </xdr:from>
    <xdr:to>
      <xdr:col>0</xdr:col>
      <xdr:colOff>5775878</xdr:colOff>
      <xdr:row>25</xdr:row>
      <xdr:rowOff>171501</xdr:rowOff>
    </xdr:to>
    <xdr:sp macro="" textlink="">
      <xdr:nvSpPr>
        <xdr:cNvPr id="6" name="テキスト ボックス 5">
          <a:extLst>
            <a:ext uri="{FF2B5EF4-FFF2-40B4-BE49-F238E27FC236}">
              <a16:creationId xmlns:a16="http://schemas.microsoft.com/office/drawing/2014/main" id="{5998EB0E-C373-46D7-BDA3-69E2DEB73574}"/>
            </a:ext>
          </a:extLst>
        </xdr:cNvPr>
        <xdr:cNvSpPr txBox="1"/>
      </xdr:nvSpPr>
      <xdr:spPr>
        <a:xfrm>
          <a:off x="5229225" y="54851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5B861-8A9B-4FBC-A771-5C87E15F5488}">
  <sheetPr codeName="Sheet1">
    <tabColor theme="0" tint="-0.249977111117893"/>
  </sheetPr>
  <dimension ref="A1:A37"/>
  <sheetViews>
    <sheetView tabSelected="1" view="pageBreakPreview" zoomScaleNormal="100" zoomScaleSheetLayoutView="100" workbookViewId="0"/>
  </sheetViews>
  <sheetFormatPr defaultRowHeight="18" x14ac:dyDescent="0.55000000000000004"/>
  <cols>
    <col min="1" max="1" width="99.58203125" bestFit="1" customWidth="1"/>
  </cols>
  <sheetData>
    <row r="1" spans="1:1" ht="5.15" customHeight="1" x14ac:dyDescent="0.55000000000000004"/>
    <row r="2" spans="1:1" ht="38.5" x14ac:dyDescent="0.55000000000000004">
      <c r="A2" s="19" t="s">
        <v>193</v>
      </c>
    </row>
    <row r="3" spans="1:1" ht="5.15" customHeight="1" x14ac:dyDescent="0.55000000000000004"/>
    <row r="4" spans="1:1" x14ac:dyDescent="0.55000000000000004">
      <c r="A4" t="s">
        <v>160</v>
      </c>
    </row>
    <row r="5" spans="1:1" x14ac:dyDescent="0.55000000000000004">
      <c r="A5" t="s">
        <v>161</v>
      </c>
    </row>
    <row r="6" spans="1:1" x14ac:dyDescent="0.55000000000000004">
      <c r="A6" s="31" t="s">
        <v>460</v>
      </c>
    </row>
    <row r="7" spans="1:1" x14ac:dyDescent="0.55000000000000004">
      <c r="A7" s="31"/>
    </row>
    <row r="8" spans="1:1" x14ac:dyDescent="0.55000000000000004">
      <c r="A8" t="s">
        <v>162</v>
      </c>
    </row>
    <row r="9" spans="1:1" ht="22.5" x14ac:dyDescent="0.55000000000000004">
      <c r="A9" s="28" t="s">
        <v>163</v>
      </c>
    </row>
    <row r="11" spans="1:1" x14ac:dyDescent="0.55000000000000004">
      <c r="A11" t="s">
        <v>164</v>
      </c>
    </row>
    <row r="12" spans="1:1" ht="22.5" x14ac:dyDescent="0.55000000000000004">
      <c r="A12" s="29" t="s">
        <v>165</v>
      </c>
    </row>
    <row r="13" spans="1:1" x14ac:dyDescent="0.55000000000000004">
      <c r="A13" t="s">
        <v>166</v>
      </c>
    </row>
    <row r="14" spans="1:1" x14ac:dyDescent="0.55000000000000004">
      <c r="A14" t="s">
        <v>167</v>
      </c>
    </row>
    <row r="15" spans="1:1" x14ac:dyDescent="0.55000000000000004">
      <c r="A15" t="s">
        <v>168</v>
      </c>
    </row>
    <row r="16" spans="1:1" x14ac:dyDescent="0.55000000000000004">
      <c r="A16" t="s">
        <v>169</v>
      </c>
    </row>
    <row r="17" spans="1:1" x14ac:dyDescent="0.55000000000000004">
      <c r="A17" t="s">
        <v>170</v>
      </c>
    </row>
    <row r="18" spans="1:1" x14ac:dyDescent="0.55000000000000004">
      <c r="A18" t="s">
        <v>465</v>
      </c>
    </row>
    <row r="19" spans="1:1" x14ac:dyDescent="0.55000000000000004">
      <c r="A19" t="s">
        <v>466</v>
      </c>
    </row>
    <row r="21" spans="1:1" x14ac:dyDescent="0.55000000000000004">
      <c r="A21" t="s">
        <v>467</v>
      </c>
    </row>
    <row r="26" spans="1:1" x14ac:dyDescent="0.55000000000000004">
      <c r="A26" t="s">
        <v>171</v>
      </c>
    </row>
    <row r="27" spans="1:1" x14ac:dyDescent="0.55000000000000004">
      <c r="A27" t="s">
        <v>327</v>
      </c>
    </row>
    <row r="28" spans="1:1" x14ac:dyDescent="0.55000000000000004">
      <c r="A28" t="s">
        <v>172</v>
      </c>
    </row>
    <row r="29" spans="1:1" ht="36" x14ac:dyDescent="0.55000000000000004">
      <c r="A29" s="4" t="s">
        <v>191</v>
      </c>
    </row>
    <row r="30" spans="1:1" ht="36" x14ac:dyDescent="0.55000000000000004">
      <c r="A30" s="4" t="s">
        <v>468</v>
      </c>
    </row>
    <row r="31" spans="1:1" ht="36" x14ac:dyDescent="0.55000000000000004">
      <c r="A31" s="4" t="s">
        <v>469</v>
      </c>
    </row>
    <row r="33" spans="1:1" ht="72" x14ac:dyDescent="0.55000000000000004">
      <c r="A33" s="4" t="s">
        <v>195</v>
      </c>
    </row>
    <row r="35" spans="1:1" x14ac:dyDescent="0.55000000000000004">
      <c r="A35" t="s">
        <v>328</v>
      </c>
    </row>
    <row r="37" spans="1:1" x14ac:dyDescent="0.55000000000000004">
      <c r="A37" s="4"/>
    </row>
  </sheetData>
  <sheetProtection algorithmName="SHA-512" hashValue="+dJs3lnpOw0AxaQi/MSnWKIvoZWvco2oIA/CkerIdr/gR+ZDHKoucYILy7/9E5aptJdGMosQZ5MzHFLg5igaew==" saltValue="T3LNUKkeAMZ9NBrbncrTuw==" spinCount="100000" sheet="1" objects="1" scenarios="1"/>
  <phoneticPr fontId="3"/>
  <pageMargins left="0.7" right="0.7" top="0.75" bottom="0.75" header="0.3" footer="0.3"/>
  <pageSetup paperSize="9" scale="97"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38434-95B2-4C8C-8198-7F241C89707C}">
  <sheetPr codeName="Sheet2">
    <tabColor rgb="FF92D050"/>
  </sheetPr>
  <dimension ref="A1:P140"/>
  <sheetViews>
    <sheetView workbookViewId="0">
      <selection activeCell="B3" sqref="B3:B4"/>
    </sheetView>
  </sheetViews>
  <sheetFormatPr defaultRowHeight="18" x14ac:dyDescent="0.55000000000000004"/>
  <cols>
    <col min="1" max="1" width="4.08203125" style="1" bestFit="1" customWidth="1"/>
    <col min="2" max="6" width="12.5" style="1" customWidth="1"/>
    <col min="7" max="7" width="4.83203125" style="1" bestFit="1" customWidth="1"/>
    <col min="8" max="8" width="12.5" style="1" customWidth="1"/>
    <col min="11" max="16" width="9" hidden="1" customWidth="1"/>
  </cols>
  <sheetData>
    <row r="1" spans="1:16" ht="25" customHeight="1" thickBot="1" x14ac:dyDescent="0.6">
      <c r="A1" s="43" t="s">
        <v>8</v>
      </c>
      <c r="B1" s="43"/>
      <c r="C1" s="43"/>
      <c r="D1" s="43"/>
      <c r="E1" s="20" t="s">
        <v>158</v>
      </c>
      <c r="F1" s="44"/>
      <c r="G1" s="45"/>
      <c r="H1" s="46"/>
    </row>
    <row r="2" spans="1:16" ht="25" customHeight="1" thickBot="1" x14ac:dyDescent="0.7">
      <c r="E2" s="20" t="s">
        <v>159</v>
      </c>
      <c r="F2" s="47"/>
      <c r="G2" s="48"/>
      <c r="H2" s="21" t="s">
        <v>189</v>
      </c>
    </row>
    <row r="3" spans="1:16" x14ac:dyDescent="0.55000000000000004">
      <c r="B3" s="40" t="s">
        <v>522</v>
      </c>
    </row>
    <row r="4" spans="1:16" x14ac:dyDescent="0.55000000000000004">
      <c r="B4" s="3" t="s">
        <v>521</v>
      </c>
    </row>
    <row r="5" spans="1:16" x14ac:dyDescent="0.55000000000000004">
      <c r="A5" s="22" t="s">
        <v>0</v>
      </c>
      <c r="B5" s="22" t="s">
        <v>1</v>
      </c>
      <c r="C5" s="22" t="s">
        <v>2</v>
      </c>
      <c r="D5" s="22" t="s">
        <v>3</v>
      </c>
      <c r="E5" s="22" t="s">
        <v>4</v>
      </c>
      <c r="F5" s="22" t="s">
        <v>5</v>
      </c>
      <c r="G5" s="22" t="s">
        <v>6</v>
      </c>
      <c r="H5" s="22" t="s">
        <v>7</v>
      </c>
      <c r="P5" t="s">
        <v>9</v>
      </c>
    </row>
    <row r="6" spans="1:16" x14ac:dyDescent="0.55000000000000004">
      <c r="A6" s="22">
        <v>1</v>
      </c>
      <c r="B6" s="23"/>
      <c r="C6" s="23"/>
      <c r="D6" s="23"/>
      <c r="E6" s="23"/>
      <c r="F6" s="23"/>
      <c r="G6" s="23"/>
      <c r="H6" s="24"/>
      <c r="P6" s="2" t="s">
        <v>11</v>
      </c>
    </row>
    <row r="7" spans="1:16" x14ac:dyDescent="0.55000000000000004">
      <c r="A7" s="22">
        <v>2</v>
      </c>
      <c r="B7" s="23"/>
      <c r="C7" s="23"/>
      <c r="D7" s="23"/>
      <c r="E7" s="23"/>
      <c r="F7" s="23"/>
      <c r="G7" s="23"/>
      <c r="H7" s="24"/>
      <c r="K7" t="s">
        <v>10</v>
      </c>
      <c r="L7" t="s">
        <v>13</v>
      </c>
      <c r="M7" t="s">
        <v>196</v>
      </c>
      <c r="N7" t="s">
        <v>329</v>
      </c>
      <c r="O7">
        <v>1</v>
      </c>
      <c r="P7" s="2"/>
    </row>
    <row r="8" spans="1:16" x14ac:dyDescent="0.55000000000000004">
      <c r="A8" s="22">
        <v>3</v>
      </c>
      <c r="B8" s="23"/>
      <c r="C8" s="23"/>
      <c r="D8" s="23"/>
      <c r="E8" s="23"/>
      <c r="F8" s="23"/>
      <c r="G8" s="23"/>
      <c r="H8" s="24"/>
      <c r="K8" t="s">
        <v>12</v>
      </c>
      <c r="L8" t="s">
        <v>15</v>
      </c>
      <c r="M8" t="s">
        <v>197</v>
      </c>
      <c r="N8" t="s">
        <v>330</v>
      </c>
      <c r="O8">
        <v>2</v>
      </c>
      <c r="P8" s="2"/>
    </row>
    <row r="9" spans="1:16" x14ac:dyDescent="0.55000000000000004">
      <c r="A9" s="22">
        <v>4</v>
      </c>
      <c r="B9" s="23"/>
      <c r="C9" s="23"/>
      <c r="D9" s="23"/>
      <c r="E9" s="23"/>
      <c r="F9" s="23"/>
      <c r="G9" s="23"/>
      <c r="H9" s="24"/>
      <c r="K9" t="s">
        <v>14</v>
      </c>
      <c r="L9" t="s">
        <v>17</v>
      </c>
      <c r="M9" t="s">
        <v>198</v>
      </c>
      <c r="N9" t="s">
        <v>331</v>
      </c>
      <c r="O9">
        <v>3</v>
      </c>
      <c r="P9" s="2"/>
    </row>
    <row r="10" spans="1:16" x14ac:dyDescent="0.55000000000000004">
      <c r="A10" s="22">
        <v>5</v>
      </c>
      <c r="B10" s="23"/>
      <c r="C10" s="23"/>
      <c r="D10" s="23"/>
      <c r="E10" s="23"/>
      <c r="F10" s="23"/>
      <c r="G10" s="23"/>
      <c r="H10" s="24"/>
      <c r="K10" t="s">
        <v>16</v>
      </c>
      <c r="L10" t="s">
        <v>19</v>
      </c>
      <c r="M10" t="s">
        <v>199</v>
      </c>
      <c r="N10" t="s">
        <v>332</v>
      </c>
      <c r="P10" s="2"/>
    </row>
    <row r="11" spans="1:16" x14ac:dyDescent="0.55000000000000004">
      <c r="A11" s="22">
        <v>6</v>
      </c>
      <c r="B11" s="23"/>
      <c r="C11" s="23"/>
      <c r="D11" s="23"/>
      <c r="E11" s="23"/>
      <c r="F11" s="23"/>
      <c r="G11" s="23"/>
      <c r="H11" s="24"/>
      <c r="K11" t="s">
        <v>18</v>
      </c>
      <c r="L11" t="s">
        <v>451</v>
      </c>
      <c r="M11" t="s">
        <v>200</v>
      </c>
      <c r="N11" t="s">
        <v>451</v>
      </c>
      <c r="P11" s="2"/>
    </row>
    <row r="12" spans="1:16" x14ac:dyDescent="0.55000000000000004">
      <c r="A12" s="22">
        <v>7</v>
      </c>
      <c r="B12" s="23"/>
      <c r="C12" s="23"/>
      <c r="D12" s="23"/>
      <c r="E12" s="23"/>
      <c r="F12" s="23"/>
      <c r="G12" s="23"/>
      <c r="H12" s="24"/>
      <c r="K12" t="s">
        <v>20</v>
      </c>
      <c r="L12" t="s">
        <v>22</v>
      </c>
      <c r="M12" t="s">
        <v>201</v>
      </c>
      <c r="N12" t="s">
        <v>333</v>
      </c>
      <c r="P12" s="2"/>
    </row>
    <row r="13" spans="1:16" x14ac:dyDescent="0.55000000000000004">
      <c r="A13" s="22">
        <v>8</v>
      </c>
      <c r="B13" s="23"/>
      <c r="C13" s="23"/>
      <c r="D13" s="23"/>
      <c r="E13" s="23"/>
      <c r="F13" s="23"/>
      <c r="G13" s="23"/>
      <c r="H13" s="24"/>
      <c r="K13" t="s">
        <v>21</v>
      </c>
      <c r="L13" t="s">
        <v>24</v>
      </c>
      <c r="M13" t="s">
        <v>202</v>
      </c>
      <c r="N13" t="s">
        <v>334</v>
      </c>
      <c r="P13" s="2"/>
    </row>
    <row r="14" spans="1:16" x14ac:dyDescent="0.55000000000000004">
      <c r="A14" s="22">
        <v>9</v>
      </c>
      <c r="B14" s="23"/>
      <c r="C14" s="23"/>
      <c r="D14" s="23"/>
      <c r="E14" s="23"/>
      <c r="F14" s="23"/>
      <c r="G14" s="23"/>
      <c r="H14" s="24"/>
      <c r="K14" t="s">
        <v>23</v>
      </c>
      <c r="L14" t="s">
        <v>26</v>
      </c>
      <c r="M14" t="s">
        <v>203</v>
      </c>
      <c r="N14" t="s">
        <v>335</v>
      </c>
      <c r="P14" s="2"/>
    </row>
    <row r="15" spans="1:16" x14ac:dyDescent="0.55000000000000004">
      <c r="A15" s="22">
        <v>10</v>
      </c>
      <c r="B15" s="23"/>
      <c r="C15" s="23"/>
      <c r="D15" s="23"/>
      <c r="E15" s="23"/>
      <c r="F15" s="23"/>
      <c r="G15" s="23"/>
      <c r="H15" s="24"/>
      <c r="K15" s="3" t="s">
        <v>25</v>
      </c>
      <c r="L15" t="s">
        <v>28</v>
      </c>
      <c r="M15" t="s">
        <v>204</v>
      </c>
      <c r="N15" t="s">
        <v>336</v>
      </c>
      <c r="P15" s="2"/>
    </row>
    <row r="16" spans="1:16" x14ac:dyDescent="0.55000000000000004">
      <c r="A16" s="22">
        <v>11</v>
      </c>
      <c r="B16" s="23"/>
      <c r="C16" s="23"/>
      <c r="D16" s="23"/>
      <c r="E16" s="23"/>
      <c r="F16" s="23"/>
      <c r="G16" s="23"/>
      <c r="H16" s="24"/>
      <c r="K16" t="s">
        <v>27</v>
      </c>
      <c r="L16" t="s">
        <v>461</v>
      </c>
      <c r="M16" t="s">
        <v>462</v>
      </c>
      <c r="N16" t="s">
        <v>463</v>
      </c>
      <c r="P16" s="2"/>
    </row>
    <row r="17" spans="1:16" x14ac:dyDescent="0.55000000000000004">
      <c r="A17" s="22">
        <v>12</v>
      </c>
      <c r="B17" s="23"/>
      <c r="C17" s="23"/>
      <c r="D17" s="23"/>
      <c r="E17" s="23"/>
      <c r="F17" s="23"/>
      <c r="G17" s="23"/>
      <c r="H17" s="24"/>
      <c r="K17" t="s">
        <v>29</v>
      </c>
      <c r="L17" t="s">
        <v>31</v>
      </c>
      <c r="M17" t="s">
        <v>205</v>
      </c>
      <c r="N17" t="s">
        <v>337</v>
      </c>
      <c r="P17" s="2"/>
    </row>
    <row r="18" spans="1:16" x14ac:dyDescent="0.55000000000000004">
      <c r="A18" s="22">
        <v>13</v>
      </c>
      <c r="B18" s="23"/>
      <c r="C18" s="23"/>
      <c r="D18" s="23"/>
      <c r="E18" s="23"/>
      <c r="F18" s="23"/>
      <c r="G18" s="23"/>
      <c r="H18" s="24"/>
      <c r="K18" t="s">
        <v>30</v>
      </c>
      <c r="L18" t="s">
        <v>33</v>
      </c>
      <c r="M18" t="s">
        <v>206</v>
      </c>
      <c r="N18" t="s">
        <v>338</v>
      </c>
      <c r="P18" s="2"/>
    </row>
    <row r="19" spans="1:16" x14ac:dyDescent="0.55000000000000004">
      <c r="A19" s="22">
        <v>14</v>
      </c>
      <c r="B19" s="23"/>
      <c r="C19" s="23"/>
      <c r="D19" s="23"/>
      <c r="E19" s="23"/>
      <c r="F19" s="23"/>
      <c r="G19" s="23"/>
      <c r="H19" s="24"/>
      <c r="K19" t="s">
        <v>32</v>
      </c>
      <c r="L19" t="s">
        <v>35</v>
      </c>
      <c r="M19" t="s">
        <v>207</v>
      </c>
      <c r="N19" t="s">
        <v>339</v>
      </c>
      <c r="P19" s="2"/>
    </row>
    <row r="20" spans="1:16" x14ac:dyDescent="0.55000000000000004">
      <c r="A20" s="22">
        <v>15</v>
      </c>
      <c r="B20" s="23"/>
      <c r="C20" s="23"/>
      <c r="D20" s="23"/>
      <c r="E20" s="23"/>
      <c r="F20" s="23"/>
      <c r="G20" s="23"/>
      <c r="H20" s="24"/>
      <c r="K20" t="s">
        <v>34</v>
      </c>
      <c r="L20" t="s">
        <v>37</v>
      </c>
      <c r="M20" t="s">
        <v>208</v>
      </c>
      <c r="N20" t="s">
        <v>340</v>
      </c>
      <c r="P20" s="2"/>
    </row>
    <row r="21" spans="1:16" x14ac:dyDescent="0.55000000000000004">
      <c r="A21" s="22">
        <v>16</v>
      </c>
      <c r="B21" s="23"/>
      <c r="C21" s="23"/>
      <c r="D21" s="23"/>
      <c r="E21" s="23"/>
      <c r="F21" s="23"/>
      <c r="G21" s="23"/>
      <c r="H21" s="24"/>
      <c r="K21" t="s">
        <v>36</v>
      </c>
      <c r="L21" t="s">
        <v>39</v>
      </c>
      <c r="M21" t="s">
        <v>209</v>
      </c>
      <c r="N21" t="s">
        <v>341</v>
      </c>
      <c r="P21" s="2"/>
    </row>
    <row r="22" spans="1:16" x14ac:dyDescent="0.55000000000000004">
      <c r="A22" s="22">
        <v>17</v>
      </c>
      <c r="B22" s="23"/>
      <c r="C22" s="23"/>
      <c r="D22" s="23"/>
      <c r="E22" s="23"/>
      <c r="F22" s="23"/>
      <c r="G22" s="23"/>
      <c r="H22" s="24"/>
      <c r="K22" t="s">
        <v>38</v>
      </c>
      <c r="L22" t="s">
        <v>41</v>
      </c>
      <c r="M22" t="s">
        <v>210</v>
      </c>
      <c r="N22" t="s">
        <v>342</v>
      </c>
      <c r="P22" s="2"/>
    </row>
    <row r="23" spans="1:16" x14ac:dyDescent="0.55000000000000004">
      <c r="A23" s="22">
        <v>18</v>
      </c>
      <c r="B23" s="23"/>
      <c r="C23" s="23"/>
      <c r="D23" s="23"/>
      <c r="E23" s="23"/>
      <c r="F23" s="23"/>
      <c r="G23" s="23"/>
      <c r="H23" s="24"/>
      <c r="K23" t="s">
        <v>40</v>
      </c>
      <c r="L23" t="s">
        <v>43</v>
      </c>
      <c r="M23" t="s">
        <v>211</v>
      </c>
      <c r="N23" t="s">
        <v>343</v>
      </c>
      <c r="P23" s="2"/>
    </row>
    <row r="24" spans="1:16" x14ac:dyDescent="0.55000000000000004">
      <c r="A24" s="22">
        <v>19</v>
      </c>
      <c r="B24" s="23"/>
      <c r="C24" s="23"/>
      <c r="D24" s="23"/>
      <c r="E24" s="23"/>
      <c r="F24" s="23"/>
      <c r="G24" s="23"/>
      <c r="H24" s="24"/>
      <c r="K24" t="s">
        <v>42</v>
      </c>
      <c r="L24" t="s">
        <v>44</v>
      </c>
      <c r="M24" t="s">
        <v>212</v>
      </c>
      <c r="N24" t="s">
        <v>344</v>
      </c>
      <c r="P24" s="2"/>
    </row>
    <row r="25" spans="1:16" x14ac:dyDescent="0.55000000000000004">
      <c r="A25" s="22">
        <v>20</v>
      </c>
      <c r="B25" s="23"/>
      <c r="C25" s="23"/>
      <c r="D25" s="23"/>
      <c r="E25" s="23"/>
      <c r="F25" s="23"/>
      <c r="G25" s="23"/>
      <c r="H25" s="24"/>
      <c r="L25" t="s">
        <v>45</v>
      </c>
      <c r="M25" t="s">
        <v>213</v>
      </c>
      <c r="N25" t="s">
        <v>345</v>
      </c>
      <c r="P25" s="2"/>
    </row>
    <row r="26" spans="1:16" x14ac:dyDescent="0.55000000000000004">
      <c r="A26" s="22">
        <v>21</v>
      </c>
      <c r="B26" s="23"/>
      <c r="C26" s="23"/>
      <c r="D26" s="23"/>
      <c r="E26" s="23"/>
      <c r="F26" s="23"/>
      <c r="G26" s="23"/>
      <c r="H26" s="24"/>
      <c r="L26" t="s">
        <v>46</v>
      </c>
      <c r="M26" t="s">
        <v>214</v>
      </c>
      <c r="N26" t="s">
        <v>346</v>
      </c>
      <c r="P26" s="2"/>
    </row>
    <row r="27" spans="1:16" x14ac:dyDescent="0.55000000000000004">
      <c r="A27" s="22">
        <v>22</v>
      </c>
      <c r="B27" s="23"/>
      <c r="C27" s="23"/>
      <c r="D27" s="23"/>
      <c r="E27" s="23"/>
      <c r="F27" s="23"/>
      <c r="G27" s="23"/>
      <c r="H27" s="24"/>
      <c r="L27" t="s">
        <v>47</v>
      </c>
      <c r="M27" t="s">
        <v>215</v>
      </c>
      <c r="N27" t="s">
        <v>347</v>
      </c>
      <c r="P27" s="2"/>
    </row>
    <row r="28" spans="1:16" x14ac:dyDescent="0.55000000000000004">
      <c r="A28" s="22">
        <v>23</v>
      </c>
      <c r="B28" s="23"/>
      <c r="C28" s="23"/>
      <c r="D28" s="23"/>
      <c r="E28" s="23"/>
      <c r="F28" s="23"/>
      <c r="G28" s="23"/>
      <c r="H28" s="24"/>
      <c r="L28" t="s">
        <v>48</v>
      </c>
      <c r="M28" t="s">
        <v>216</v>
      </c>
      <c r="N28" t="s">
        <v>348</v>
      </c>
      <c r="P28" s="2"/>
    </row>
    <row r="29" spans="1:16" x14ac:dyDescent="0.55000000000000004">
      <c r="A29" s="22">
        <v>24</v>
      </c>
      <c r="B29" s="23"/>
      <c r="C29" s="23"/>
      <c r="D29" s="23"/>
      <c r="E29" s="23"/>
      <c r="F29" s="23"/>
      <c r="G29" s="23"/>
      <c r="H29" s="24"/>
      <c r="L29" t="s">
        <v>49</v>
      </c>
      <c r="M29" t="s">
        <v>217</v>
      </c>
      <c r="N29" t="s">
        <v>349</v>
      </c>
      <c r="P29" s="2"/>
    </row>
    <row r="30" spans="1:16" x14ac:dyDescent="0.55000000000000004">
      <c r="A30" s="22">
        <v>25</v>
      </c>
      <c r="B30" s="23"/>
      <c r="C30" s="23"/>
      <c r="D30" s="23"/>
      <c r="E30" s="23"/>
      <c r="F30" s="23"/>
      <c r="G30" s="23"/>
      <c r="H30" s="24"/>
      <c r="L30" t="s">
        <v>50</v>
      </c>
      <c r="M30" t="s">
        <v>218</v>
      </c>
      <c r="N30" t="s">
        <v>350</v>
      </c>
      <c r="P30" s="2"/>
    </row>
    <row r="31" spans="1:16" x14ac:dyDescent="0.55000000000000004">
      <c r="A31" s="22">
        <v>26</v>
      </c>
      <c r="B31" s="23"/>
      <c r="C31" s="23"/>
      <c r="D31" s="23"/>
      <c r="E31" s="23"/>
      <c r="F31" s="23"/>
      <c r="G31" s="23"/>
      <c r="H31" s="24"/>
      <c r="L31" t="s">
        <v>51</v>
      </c>
      <c r="M31" t="s">
        <v>219</v>
      </c>
      <c r="N31" t="s">
        <v>351</v>
      </c>
      <c r="P31" s="2"/>
    </row>
    <row r="32" spans="1:16" x14ac:dyDescent="0.55000000000000004">
      <c r="A32" s="22">
        <v>27</v>
      </c>
      <c r="B32" s="23"/>
      <c r="C32" s="23"/>
      <c r="D32" s="23"/>
      <c r="E32" s="23"/>
      <c r="F32" s="23"/>
      <c r="G32" s="23"/>
      <c r="H32" s="24"/>
      <c r="L32" t="s">
        <v>52</v>
      </c>
      <c r="M32" t="s">
        <v>220</v>
      </c>
      <c r="N32" t="s">
        <v>352</v>
      </c>
      <c r="P32" s="2"/>
    </row>
    <row r="33" spans="1:16" x14ac:dyDescent="0.55000000000000004">
      <c r="A33" s="22">
        <v>28</v>
      </c>
      <c r="B33" s="23"/>
      <c r="C33" s="23"/>
      <c r="D33" s="23"/>
      <c r="E33" s="23"/>
      <c r="F33" s="23"/>
      <c r="G33" s="23"/>
      <c r="H33" s="24"/>
      <c r="L33" t="s">
        <v>53</v>
      </c>
      <c r="M33" t="s">
        <v>221</v>
      </c>
      <c r="N33" t="s">
        <v>353</v>
      </c>
      <c r="P33" s="2"/>
    </row>
    <row r="34" spans="1:16" x14ac:dyDescent="0.55000000000000004">
      <c r="A34" s="22">
        <v>29</v>
      </c>
      <c r="B34" s="23"/>
      <c r="C34" s="23"/>
      <c r="D34" s="23"/>
      <c r="E34" s="23"/>
      <c r="F34" s="23"/>
      <c r="G34" s="23"/>
      <c r="H34" s="24"/>
      <c r="L34" t="s">
        <v>54</v>
      </c>
      <c r="M34" t="s">
        <v>222</v>
      </c>
      <c r="N34" t="s">
        <v>354</v>
      </c>
      <c r="P34" s="2"/>
    </row>
    <row r="35" spans="1:16" x14ac:dyDescent="0.55000000000000004">
      <c r="A35" s="22">
        <v>30</v>
      </c>
      <c r="B35" s="23"/>
      <c r="C35" s="23"/>
      <c r="D35" s="23"/>
      <c r="E35" s="23"/>
      <c r="F35" s="23"/>
      <c r="G35" s="23"/>
      <c r="H35" s="24"/>
      <c r="L35" t="s">
        <v>55</v>
      </c>
      <c r="M35" t="s">
        <v>223</v>
      </c>
      <c r="N35" t="s">
        <v>355</v>
      </c>
      <c r="P35" s="2"/>
    </row>
    <row r="36" spans="1:16" x14ac:dyDescent="0.55000000000000004">
      <c r="A36" s="22">
        <v>31</v>
      </c>
      <c r="B36" s="23"/>
      <c r="C36" s="23"/>
      <c r="D36" s="23"/>
      <c r="E36" s="23"/>
      <c r="F36" s="23"/>
      <c r="G36" s="23"/>
      <c r="H36" s="24"/>
      <c r="L36" t="s">
        <v>56</v>
      </c>
      <c r="M36" t="s">
        <v>224</v>
      </c>
      <c r="N36" t="s">
        <v>356</v>
      </c>
      <c r="P36" s="2"/>
    </row>
    <row r="37" spans="1:16" x14ac:dyDescent="0.55000000000000004">
      <c r="A37" s="22">
        <v>32</v>
      </c>
      <c r="B37" s="23"/>
      <c r="C37" s="23"/>
      <c r="D37" s="23"/>
      <c r="E37" s="23"/>
      <c r="F37" s="23"/>
      <c r="G37" s="23"/>
      <c r="H37" s="24"/>
      <c r="L37" t="s">
        <v>57</v>
      </c>
      <c r="M37" t="s">
        <v>225</v>
      </c>
      <c r="N37" t="s">
        <v>357</v>
      </c>
      <c r="P37" s="2"/>
    </row>
    <row r="38" spans="1:16" x14ac:dyDescent="0.55000000000000004">
      <c r="A38" s="22">
        <v>33</v>
      </c>
      <c r="B38" s="23"/>
      <c r="C38" s="23"/>
      <c r="D38" s="23"/>
      <c r="E38" s="23"/>
      <c r="F38" s="23"/>
      <c r="G38" s="23"/>
      <c r="H38" s="24"/>
      <c r="L38" t="s">
        <v>58</v>
      </c>
      <c r="M38" t="s">
        <v>226</v>
      </c>
      <c r="N38" t="s">
        <v>358</v>
      </c>
      <c r="P38" s="2"/>
    </row>
    <row r="39" spans="1:16" x14ac:dyDescent="0.55000000000000004">
      <c r="A39" s="22">
        <v>34</v>
      </c>
      <c r="B39" s="23"/>
      <c r="C39" s="23"/>
      <c r="D39" s="23"/>
      <c r="E39" s="23"/>
      <c r="F39" s="23"/>
      <c r="G39" s="23"/>
      <c r="H39" s="24"/>
      <c r="L39" t="s">
        <v>59</v>
      </c>
      <c r="M39" t="s">
        <v>227</v>
      </c>
      <c r="N39" t="s">
        <v>359</v>
      </c>
      <c r="P39" s="2"/>
    </row>
    <row r="40" spans="1:16" x14ac:dyDescent="0.55000000000000004">
      <c r="A40" s="22">
        <v>35</v>
      </c>
      <c r="B40" s="23"/>
      <c r="C40" s="23"/>
      <c r="D40" s="23"/>
      <c r="E40" s="23"/>
      <c r="F40" s="23"/>
      <c r="G40" s="23"/>
      <c r="H40" s="24"/>
      <c r="L40" t="s">
        <v>60</v>
      </c>
      <c r="M40" t="s">
        <v>228</v>
      </c>
      <c r="N40" t="s">
        <v>360</v>
      </c>
      <c r="P40" s="2"/>
    </row>
    <row r="41" spans="1:16" x14ac:dyDescent="0.55000000000000004">
      <c r="A41" s="22">
        <v>36</v>
      </c>
      <c r="B41" s="23"/>
      <c r="C41" s="23"/>
      <c r="D41" s="23"/>
      <c r="E41" s="23"/>
      <c r="F41" s="23"/>
      <c r="G41" s="23"/>
      <c r="H41" s="24"/>
      <c r="L41" t="s">
        <v>61</v>
      </c>
      <c r="M41" t="s">
        <v>229</v>
      </c>
      <c r="N41" t="s">
        <v>361</v>
      </c>
      <c r="P41" s="2"/>
    </row>
    <row r="42" spans="1:16" x14ac:dyDescent="0.55000000000000004">
      <c r="A42" s="22">
        <v>37</v>
      </c>
      <c r="B42" s="23"/>
      <c r="C42" s="23"/>
      <c r="D42" s="23"/>
      <c r="E42" s="23"/>
      <c r="F42" s="23"/>
      <c r="G42" s="23"/>
      <c r="H42" s="24"/>
      <c r="L42" t="s">
        <v>62</v>
      </c>
      <c r="M42" t="s">
        <v>230</v>
      </c>
      <c r="N42" t="s">
        <v>362</v>
      </c>
      <c r="P42" s="2"/>
    </row>
    <row r="43" spans="1:16" x14ac:dyDescent="0.55000000000000004">
      <c r="A43" s="22">
        <v>38</v>
      </c>
      <c r="B43" s="23"/>
      <c r="C43" s="23"/>
      <c r="D43" s="23"/>
      <c r="E43" s="23"/>
      <c r="F43" s="23"/>
      <c r="G43" s="23"/>
      <c r="H43" s="24"/>
      <c r="L43" t="s">
        <v>63</v>
      </c>
      <c r="M43" t="s">
        <v>231</v>
      </c>
      <c r="N43" t="s">
        <v>363</v>
      </c>
      <c r="P43" s="2"/>
    </row>
    <row r="44" spans="1:16" x14ac:dyDescent="0.55000000000000004">
      <c r="A44" s="22">
        <v>39</v>
      </c>
      <c r="B44" s="23"/>
      <c r="C44" s="23"/>
      <c r="D44" s="23"/>
      <c r="E44" s="23"/>
      <c r="F44" s="23"/>
      <c r="G44" s="23"/>
      <c r="H44" s="24"/>
      <c r="L44" t="s">
        <v>64</v>
      </c>
      <c r="M44" t="s">
        <v>232</v>
      </c>
      <c r="N44" t="s">
        <v>364</v>
      </c>
      <c r="P44" s="2"/>
    </row>
    <row r="45" spans="1:16" x14ac:dyDescent="0.55000000000000004">
      <c r="A45" s="22">
        <v>40</v>
      </c>
      <c r="B45" s="23"/>
      <c r="C45" s="23"/>
      <c r="D45" s="23"/>
      <c r="E45" s="23"/>
      <c r="F45" s="23"/>
      <c r="G45" s="23"/>
      <c r="H45" s="24"/>
      <c r="L45" t="s">
        <v>65</v>
      </c>
      <c r="M45" t="s">
        <v>233</v>
      </c>
      <c r="N45" t="s">
        <v>365</v>
      </c>
      <c r="P45" s="2"/>
    </row>
    <row r="46" spans="1:16" x14ac:dyDescent="0.55000000000000004">
      <c r="A46" s="22">
        <v>41</v>
      </c>
      <c r="B46" s="23"/>
      <c r="C46" s="23"/>
      <c r="D46" s="23"/>
      <c r="E46" s="23"/>
      <c r="F46" s="23"/>
      <c r="G46" s="23"/>
      <c r="H46" s="24"/>
      <c r="L46" t="s">
        <v>66</v>
      </c>
      <c r="M46" t="s">
        <v>234</v>
      </c>
      <c r="N46" t="s">
        <v>366</v>
      </c>
      <c r="P46" s="2"/>
    </row>
    <row r="47" spans="1:16" x14ac:dyDescent="0.55000000000000004">
      <c r="A47" s="22">
        <v>42</v>
      </c>
      <c r="B47" s="23"/>
      <c r="C47" s="23"/>
      <c r="D47" s="23"/>
      <c r="E47" s="23"/>
      <c r="F47" s="23"/>
      <c r="G47" s="23"/>
      <c r="H47" s="24"/>
      <c r="L47" t="s">
        <v>67</v>
      </c>
      <c r="M47" t="s">
        <v>235</v>
      </c>
      <c r="N47" t="s">
        <v>367</v>
      </c>
      <c r="P47" s="2"/>
    </row>
    <row r="48" spans="1:16" x14ac:dyDescent="0.55000000000000004">
      <c r="A48" s="22">
        <v>43</v>
      </c>
      <c r="B48" s="23"/>
      <c r="C48" s="23"/>
      <c r="D48" s="23"/>
      <c r="E48" s="23"/>
      <c r="F48" s="23"/>
      <c r="G48" s="23"/>
      <c r="H48" s="24"/>
      <c r="L48" t="s">
        <v>68</v>
      </c>
      <c r="M48" t="s">
        <v>236</v>
      </c>
      <c r="N48" t="s">
        <v>368</v>
      </c>
      <c r="P48" s="2"/>
    </row>
    <row r="49" spans="1:16" x14ac:dyDescent="0.55000000000000004">
      <c r="A49" s="22">
        <v>44</v>
      </c>
      <c r="B49" s="23"/>
      <c r="C49" s="23"/>
      <c r="D49" s="23"/>
      <c r="E49" s="23"/>
      <c r="F49" s="23"/>
      <c r="G49" s="23"/>
      <c r="H49" s="24"/>
      <c r="L49" t="s">
        <v>69</v>
      </c>
      <c r="M49" t="s">
        <v>237</v>
      </c>
      <c r="N49" t="s">
        <v>369</v>
      </c>
      <c r="P49" s="2"/>
    </row>
    <row r="50" spans="1:16" x14ac:dyDescent="0.55000000000000004">
      <c r="A50" s="22">
        <v>45</v>
      </c>
      <c r="B50" s="23"/>
      <c r="C50" s="23"/>
      <c r="D50" s="23"/>
      <c r="E50" s="23"/>
      <c r="F50" s="23"/>
      <c r="G50" s="23"/>
      <c r="H50" s="24"/>
      <c r="L50" t="s">
        <v>70</v>
      </c>
      <c r="M50" t="s">
        <v>238</v>
      </c>
      <c r="N50" t="s">
        <v>370</v>
      </c>
      <c r="P50" s="2"/>
    </row>
    <row r="51" spans="1:16" x14ac:dyDescent="0.55000000000000004">
      <c r="A51" s="22">
        <v>46</v>
      </c>
      <c r="B51" s="23"/>
      <c r="C51" s="23"/>
      <c r="D51" s="23"/>
      <c r="E51" s="23"/>
      <c r="F51" s="23"/>
      <c r="G51" s="23"/>
      <c r="H51" s="24"/>
      <c r="L51" t="s">
        <v>71</v>
      </c>
      <c r="M51" t="s">
        <v>239</v>
      </c>
      <c r="N51" t="s">
        <v>371</v>
      </c>
      <c r="P51" s="2"/>
    </row>
    <row r="52" spans="1:16" x14ac:dyDescent="0.55000000000000004">
      <c r="A52" s="22">
        <v>47</v>
      </c>
      <c r="B52" s="23"/>
      <c r="C52" s="23"/>
      <c r="D52" s="23"/>
      <c r="E52" s="23"/>
      <c r="F52" s="23"/>
      <c r="G52" s="23"/>
      <c r="H52" s="24"/>
      <c r="L52" t="s">
        <v>72</v>
      </c>
      <c r="M52" t="s">
        <v>240</v>
      </c>
      <c r="N52" t="s">
        <v>372</v>
      </c>
      <c r="P52" s="2"/>
    </row>
    <row r="53" spans="1:16" x14ac:dyDescent="0.55000000000000004">
      <c r="A53" s="22">
        <v>48</v>
      </c>
      <c r="B53" s="23"/>
      <c r="C53" s="23"/>
      <c r="D53" s="23"/>
      <c r="E53" s="23"/>
      <c r="F53" s="23"/>
      <c r="G53" s="23"/>
      <c r="H53" s="24"/>
      <c r="L53" t="s">
        <v>73</v>
      </c>
      <c r="M53" t="s">
        <v>241</v>
      </c>
      <c r="N53" t="s">
        <v>373</v>
      </c>
      <c r="P53" s="2"/>
    </row>
    <row r="54" spans="1:16" x14ac:dyDescent="0.55000000000000004">
      <c r="A54" s="22">
        <v>49</v>
      </c>
      <c r="B54" s="23"/>
      <c r="C54" s="23"/>
      <c r="D54" s="23"/>
      <c r="E54" s="23"/>
      <c r="F54" s="23"/>
      <c r="G54" s="23"/>
      <c r="H54" s="24"/>
      <c r="L54" t="s">
        <v>452</v>
      </c>
      <c r="M54" t="s">
        <v>242</v>
      </c>
      <c r="N54" t="s">
        <v>452</v>
      </c>
      <c r="P54" s="2"/>
    </row>
    <row r="55" spans="1:16" x14ac:dyDescent="0.55000000000000004">
      <c r="A55" s="22">
        <v>50</v>
      </c>
      <c r="B55" s="23"/>
      <c r="C55" s="23"/>
      <c r="D55" s="23"/>
      <c r="E55" s="23"/>
      <c r="F55" s="23"/>
      <c r="G55" s="23"/>
      <c r="H55" s="24"/>
      <c r="L55" t="s">
        <v>74</v>
      </c>
      <c r="M55" t="s">
        <v>243</v>
      </c>
      <c r="N55" t="s">
        <v>453</v>
      </c>
      <c r="P55" s="2"/>
    </row>
    <row r="56" spans="1:16" x14ac:dyDescent="0.55000000000000004">
      <c r="A56" s="22">
        <v>51</v>
      </c>
      <c r="B56" s="23"/>
      <c r="C56" s="23"/>
      <c r="D56" s="23"/>
      <c r="E56" s="23"/>
      <c r="F56" s="23"/>
      <c r="G56" s="23"/>
      <c r="H56" s="24"/>
      <c r="L56" t="s">
        <v>75</v>
      </c>
      <c r="M56" t="s">
        <v>244</v>
      </c>
      <c r="N56" t="s">
        <v>374</v>
      </c>
      <c r="P56" s="2"/>
    </row>
    <row r="57" spans="1:16" x14ac:dyDescent="0.55000000000000004">
      <c r="A57" s="22">
        <v>52</v>
      </c>
      <c r="B57" s="23"/>
      <c r="C57" s="23"/>
      <c r="D57" s="23"/>
      <c r="E57" s="23"/>
      <c r="F57" s="23"/>
      <c r="G57" s="23"/>
      <c r="H57" s="24"/>
      <c r="L57" t="s">
        <v>76</v>
      </c>
      <c r="M57" t="s">
        <v>245</v>
      </c>
      <c r="N57" t="s">
        <v>375</v>
      </c>
      <c r="P57" s="2"/>
    </row>
    <row r="58" spans="1:16" x14ac:dyDescent="0.55000000000000004">
      <c r="A58" s="22">
        <v>53</v>
      </c>
      <c r="B58" s="23"/>
      <c r="C58" s="23"/>
      <c r="D58" s="23"/>
      <c r="E58" s="23"/>
      <c r="F58" s="23"/>
      <c r="G58" s="23"/>
      <c r="H58" s="24"/>
      <c r="L58" t="s">
        <v>77</v>
      </c>
      <c r="M58" t="s">
        <v>246</v>
      </c>
      <c r="N58" t="s">
        <v>376</v>
      </c>
      <c r="P58" s="2"/>
    </row>
    <row r="59" spans="1:16" x14ac:dyDescent="0.55000000000000004">
      <c r="A59" s="22">
        <v>54</v>
      </c>
      <c r="B59" s="23"/>
      <c r="C59" s="23"/>
      <c r="D59" s="23"/>
      <c r="E59" s="23"/>
      <c r="F59" s="23"/>
      <c r="G59" s="23"/>
      <c r="H59" s="24"/>
      <c r="L59" t="s">
        <v>78</v>
      </c>
      <c r="M59" t="s">
        <v>247</v>
      </c>
      <c r="N59" t="s">
        <v>377</v>
      </c>
      <c r="P59" s="2"/>
    </row>
    <row r="60" spans="1:16" x14ac:dyDescent="0.55000000000000004">
      <c r="A60" s="22">
        <v>55</v>
      </c>
      <c r="B60" s="23"/>
      <c r="C60" s="23"/>
      <c r="D60" s="23"/>
      <c r="E60" s="23"/>
      <c r="F60" s="23"/>
      <c r="G60" s="23"/>
      <c r="H60" s="23"/>
      <c r="L60" t="s">
        <v>79</v>
      </c>
      <c r="M60" t="s">
        <v>248</v>
      </c>
      <c r="N60" t="s">
        <v>378</v>
      </c>
      <c r="P60" s="2"/>
    </row>
    <row r="61" spans="1:16" x14ac:dyDescent="0.55000000000000004">
      <c r="A61" s="22">
        <v>56</v>
      </c>
      <c r="B61" s="23"/>
      <c r="C61" s="23"/>
      <c r="D61" s="23"/>
      <c r="E61" s="23"/>
      <c r="F61" s="23"/>
      <c r="G61" s="23"/>
      <c r="H61" s="23"/>
      <c r="L61" t="s">
        <v>80</v>
      </c>
      <c r="M61" t="s">
        <v>249</v>
      </c>
      <c r="N61" t="s">
        <v>379</v>
      </c>
      <c r="P61" s="2"/>
    </row>
    <row r="62" spans="1:16" x14ac:dyDescent="0.55000000000000004">
      <c r="A62" s="22">
        <v>57</v>
      </c>
      <c r="B62" s="23"/>
      <c r="C62" s="23"/>
      <c r="D62" s="23"/>
      <c r="E62" s="23"/>
      <c r="F62" s="23"/>
      <c r="G62" s="23"/>
      <c r="H62" s="23"/>
      <c r="L62" t="s">
        <v>81</v>
      </c>
      <c r="M62" t="s">
        <v>250</v>
      </c>
      <c r="N62" t="s">
        <v>380</v>
      </c>
      <c r="P62" s="2"/>
    </row>
    <row r="63" spans="1:16" x14ac:dyDescent="0.55000000000000004">
      <c r="A63" s="22">
        <v>58</v>
      </c>
      <c r="B63" s="23"/>
      <c r="C63" s="23"/>
      <c r="D63" s="23"/>
      <c r="E63" s="23"/>
      <c r="F63" s="23"/>
      <c r="G63" s="23"/>
      <c r="H63" s="23"/>
      <c r="L63" t="s">
        <v>82</v>
      </c>
      <c r="M63" t="s">
        <v>251</v>
      </c>
      <c r="N63" t="s">
        <v>454</v>
      </c>
      <c r="P63" s="2"/>
    </row>
    <row r="64" spans="1:16" x14ac:dyDescent="0.55000000000000004">
      <c r="A64" s="22">
        <v>59</v>
      </c>
      <c r="B64" s="23"/>
      <c r="C64" s="23"/>
      <c r="D64" s="23"/>
      <c r="E64" s="23"/>
      <c r="F64" s="23"/>
      <c r="G64" s="23"/>
      <c r="H64" s="23"/>
      <c r="L64" t="s">
        <v>83</v>
      </c>
      <c r="M64" t="s">
        <v>252</v>
      </c>
      <c r="N64" t="s">
        <v>381</v>
      </c>
      <c r="P64" s="2"/>
    </row>
    <row r="65" spans="1:16" x14ac:dyDescent="0.55000000000000004">
      <c r="A65" s="22">
        <v>60</v>
      </c>
      <c r="B65" s="23"/>
      <c r="C65" s="23"/>
      <c r="D65" s="23"/>
      <c r="E65" s="23"/>
      <c r="F65" s="23"/>
      <c r="G65" s="23"/>
      <c r="H65" s="23"/>
      <c r="L65" t="s">
        <v>84</v>
      </c>
      <c r="M65" t="s">
        <v>253</v>
      </c>
      <c r="N65" t="s">
        <v>382</v>
      </c>
      <c r="P65" s="2"/>
    </row>
    <row r="66" spans="1:16" x14ac:dyDescent="0.55000000000000004">
      <c r="A66" s="22">
        <v>61</v>
      </c>
      <c r="B66" s="23"/>
      <c r="C66" s="23"/>
      <c r="D66" s="23"/>
      <c r="E66" s="23"/>
      <c r="F66" s="23"/>
      <c r="G66" s="23"/>
      <c r="H66" s="23"/>
      <c r="L66" t="s">
        <v>85</v>
      </c>
      <c r="M66" t="s">
        <v>254</v>
      </c>
      <c r="N66" t="s">
        <v>383</v>
      </c>
      <c r="P66" s="2"/>
    </row>
    <row r="67" spans="1:16" x14ac:dyDescent="0.55000000000000004">
      <c r="A67" s="22">
        <v>62</v>
      </c>
      <c r="B67" s="23"/>
      <c r="C67" s="23"/>
      <c r="D67" s="23"/>
      <c r="E67" s="23"/>
      <c r="F67" s="23"/>
      <c r="G67" s="23"/>
      <c r="H67" s="23"/>
      <c r="L67" t="s">
        <v>86</v>
      </c>
      <c r="M67" t="s">
        <v>255</v>
      </c>
      <c r="N67" t="s">
        <v>384</v>
      </c>
      <c r="P67" s="2"/>
    </row>
    <row r="68" spans="1:16" x14ac:dyDescent="0.55000000000000004">
      <c r="A68" s="22">
        <v>63</v>
      </c>
      <c r="B68" s="23"/>
      <c r="C68" s="23"/>
      <c r="D68" s="23"/>
      <c r="E68" s="23"/>
      <c r="F68" s="23"/>
      <c r="G68" s="23"/>
      <c r="H68" s="23"/>
      <c r="L68" t="s">
        <v>87</v>
      </c>
      <c r="M68" t="s">
        <v>256</v>
      </c>
      <c r="N68" t="s">
        <v>385</v>
      </c>
      <c r="P68" s="2"/>
    </row>
    <row r="69" spans="1:16" x14ac:dyDescent="0.55000000000000004">
      <c r="A69" s="22">
        <v>64</v>
      </c>
      <c r="B69" s="23"/>
      <c r="C69" s="23"/>
      <c r="D69" s="23"/>
      <c r="E69" s="23"/>
      <c r="F69" s="23"/>
      <c r="G69" s="23"/>
      <c r="H69" s="23"/>
      <c r="L69" t="s">
        <v>88</v>
      </c>
      <c r="M69" t="s">
        <v>257</v>
      </c>
      <c r="N69" t="s">
        <v>386</v>
      </c>
      <c r="P69" s="2"/>
    </row>
    <row r="70" spans="1:16" x14ac:dyDescent="0.55000000000000004">
      <c r="A70" s="22">
        <v>65</v>
      </c>
      <c r="B70" s="23"/>
      <c r="C70" s="23"/>
      <c r="D70" s="23"/>
      <c r="E70" s="23"/>
      <c r="F70" s="23"/>
      <c r="G70" s="23"/>
      <c r="H70" s="23"/>
      <c r="L70" t="s">
        <v>89</v>
      </c>
      <c r="M70" t="s">
        <v>258</v>
      </c>
      <c r="N70" t="s">
        <v>387</v>
      </c>
      <c r="P70" s="2"/>
    </row>
    <row r="71" spans="1:16" x14ac:dyDescent="0.55000000000000004">
      <c r="A71" s="22">
        <v>66</v>
      </c>
      <c r="B71" s="23"/>
      <c r="C71" s="23"/>
      <c r="D71" s="23"/>
      <c r="E71" s="23"/>
      <c r="F71" s="23"/>
      <c r="G71" s="23"/>
      <c r="H71" s="23"/>
      <c r="L71" t="s">
        <v>90</v>
      </c>
      <c r="M71" t="s">
        <v>259</v>
      </c>
      <c r="N71" t="s">
        <v>388</v>
      </c>
      <c r="P71" s="2"/>
    </row>
    <row r="72" spans="1:16" x14ac:dyDescent="0.55000000000000004">
      <c r="A72" s="22">
        <v>67</v>
      </c>
      <c r="B72" s="23"/>
      <c r="C72" s="23"/>
      <c r="D72" s="23"/>
      <c r="E72" s="23"/>
      <c r="F72" s="23"/>
      <c r="G72" s="23"/>
      <c r="H72" s="23"/>
      <c r="L72" t="s">
        <v>91</v>
      </c>
      <c r="M72" t="s">
        <v>260</v>
      </c>
      <c r="N72" t="s">
        <v>389</v>
      </c>
      <c r="P72" s="2"/>
    </row>
    <row r="73" spans="1:16" x14ac:dyDescent="0.55000000000000004">
      <c r="A73" s="22">
        <v>68</v>
      </c>
      <c r="B73" s="23"/>
      <c r="C73" s="23"/>
      <c r="D73" s="23"/>
      <c r="E73" s="23"/>
      <c r="F73" s="23"/>
      <c r="G73" s="23"/>
      <c r="H73" s="23"/>
      <c r="L73" t="s">
        <v>92</v>
      </c>
      <c r="M73" t="s">
        <v>261</v>
      </c>
      <c r="N73" t="s">
        <v>390</v>
      </c>
      <c r="P73" s="2"/>
    </row>
    <row r="74" spans="1:16" x14ac:dyDescent="0.55000000000000004">
      <c r="A74" s="22">
        <v>69</v>
      </c>
      <c r="B74" s="23"/>
      <c r="C74" s="23"/>
      <c r="D74" s="23"/>
      <c r="E74" s="23"/>
      <c r="F74" s="23"/>
      <c r="G74" s="23"/>
      <c r="H74" s="23"/>
      <c r="L74" t="s">
        <v>93</v>
      </c>
      <c r="M74" t="s">
        <v>262</v>
      </c>
      <c r="N74" t="s">
        <v>391</v>
      </c>
      <c r="P74" s="2"/>
    </row>
    <row r="75" spans="1:16" x14ac:dyDescent="0.55000000000000004">
      <c r="A75" s="22">
        <v>70</v>
      </c>
      <c r="B75" s="23"/>
      <c r="C75" s="23"/>
      <c r="D75" s="23"/>
      <c r="E75" s="23"/>
      <c r="F75" s="23"/>
      <c r="G75" s="23"/>
      <c r="H75" s="23"/>
      <c r="L75" t="s">
        <v>94</v>
      </c>
      <c r="M75" t="s">
        <v>263</v>
      </c>
      <c r="N75" t="s">
        <v>392</v>
      </c>
      <c r="P75" s="2"/>
    </row>
    <row r="76" spans="1:16" x14ac:dyDescent="0.55000000000000004">
      <c r="A76" s="22">
        <v>71</v>
      </c>
      <c r="B76" s="23"/>
      <c r="C76" s="23"/>
      <c r="D76" s="23"/>
      <c r="E76" s="23"/>
      <c r="F76" s="23"/>
      <c r="G76" s="23"/>
      <c r="H76" s="23"/>
      <c r="L76" t="s">
        <v>95</v>
      </c>
      <c r="M76" t="s">
        <v>264</v>
      </c>
      <c r="N76" t="s">
        <v>393</v>
      </c>
      <c r="P76" s="2"/>
    </row>
    <row r="77" spans="1:16" x14ac:dyDescent="0.55000000000000004">
      <c r="A77" s="22">
        <v>72</v>
      </c>
      <c r="B77" s="23"/>
      <c r="C77" s="23"/>
      <c r="D77" s="23"/>
      <c r="E77" s="23"/>
      <c r="F77" s="23"/>
      <c r="G77" s="23"/>
      <c r="H77" s="23"/>
      <c r="L77" t="s">
        <v>96</v>
      </c>
      <c r="M77" t="s">
        <v>265</v>
      </c>
      <c r="N77" t="s">
        <v>394</v>
      </c>
      <c r="P77" s="2"/>
    </row>
    <row r="78" spans="1:16" x14ac:dyDescent="0.55000000000000004">
      <c r="A78" s="22">
        <v>73</v>
      </c>
      <c r="B78" s="23"/>
      <c r="C78" s="23"/>
      <c r="D78" s="23"/>
      <c r="E78" s="23"/>
      <c r="F78" s="23"/>
      <c r="G78" s="23"/>
      <c r="H78" s="23"/>
      <c r="L78" t="s">
        <v>97</v>
      </c>
      <c r="M78" t="s">
        <v>266</v>
      </c>
      <c r="N78" t="s">
        <v>395</v>
      </c>
      <c r="P78" s="2"/>
    </row>
    <row r="79" spans="1:16" x14ac:dyDescent="0.55000000000000004">
      <c r="A79" s="22">
        <v>74</v>
      </c>
      <c r="B79" s="23"/>
      <c r="C79" s="23"/>
      <c r="D79" s="23"/>
      <c r="E79" s="23"/>
      <c r="F79" s="23"/>
      <c r="G79" s="23"/>
      <c r="H79" s="23"/>
      <c r="L79" t="s">
        <v>98</v>
      </c>
      <c r="M79" t="s">
        <v>267</v>
      </c>
      <c r="N79" t="s">
        <v>396</v>
      </c>
      <c r="P79" s="2"/>
    </row>
    <row r="80" spans="1:16" x14ac:dyDescent="0.55000000000000004">
      <c r="A80" s="22">
        <v>75</v>
      </c>
      <c r="B80" s="23"/>
      <c r="C80" s="23"/>
      <c r="D80" s="23"/>
      <c r="E80" s="23"/>
      <c r="F80" s="23"/>
      <c r="G80" s="23"/>
      <c r="H80" s="23"/>
      <c r="L80" t="s">
        <v>99</v>
      </c>
      <c r="M80" t="s">
        <v>268</v>
      </c>
      <c r="N80" t="s">
        <v>455</v>
      </c>
      <c r="P80" s="2"/>
    </row>
    <row r="81" spans="1:16" x14ac:dyDescent="0.55000000000000004">
      <c r="A81" s="22">
        <v>76</v>
      </c>
      <c r="B81" s="23"/>
      <c r="C81" s="23"/>
      <c r="D81" s="23"/>
      <c r="E81" s="23"/>
      <c r="F81" s="23"/>
      <c r="G81" s="23"/>
      <c r="H81" s="23"/>
      <c r="L81" t="s">
        <v>100</v>
      </c>
      <c r="M81" t="s">
        <v>269</v>
      </c>
      <c r="N81" t="s">
        <v>397</v>
      </c>
      <c r="P81" s="2"/>
    </row>
    <row r="82" spans="1:16" x14ac:dyDescent="0.55000000000000004">
      <c r="A82" s="22">
        <v>77</v>
      </c>
      <c r="B82" s="23"/>
      <c r="C82" s="23"/>
      <c r="D82" s="23"/>
      <c r="E82" s="23"/>
      <c r="F82" s="23"/>
      <c r="G82" s="23"/>
      <c r="H82" s="23"/>
      <c r="L82" t="s">
        <v>101</v>
      </c>
      <c r="M82" t="s">
        <v>270</v>
      </c>
      <c r="N82" t="s">
        <v>398</v>
      </c>
      <c r="P82" s="2"/>
    </row>
    <row r="83" spans="1:16" x14ac:dyDescent="0.55000000000000004">
      <c r="A83" s="22">
        <v>78</v>
      </c>
      <c r="B83" s="23"/>
      <c r="C83" s="23"/>
      <c r="D83" s="23"/>
      <c r="E83" s="23"/>
      <c r="F83" s="23"/>
      <c r="G83" s="23"/>
      <c r="H83" s="23"/>
      <c r="L83" t="s">
        <v>102</v>
      </c>
      <c r="M83" t="s">
        <v>271</v>
      </c>
      <c r="N83" t="s">
        <v>399</v>
      </c>
      <c r="P83" s="2"/>
    </row>
    <row r="84" spans="1:16" x14ac:dyDescent="0.55000000000000004">
      <c r="A84" s="22">
        <v>79</v>
      </c>
      <c r="B84" s="23"/>
      <c r="C84" s="23"/>
      <c r="D84" s="23"/>
      <c r="E84" s="23"/>
      <c r="F84" s="23"/>
      <c r="G84" s="23"/>
      <c r="H84" s="23"/>
      <c r="L84" t="s">
        <v>103</v>
      </c>
      <c r="M84" t="s">
        <v>272</v>
      </c>
      <c r="N84" t="s">
        <v>400</v>
      </c>
      <c r="P84" s="2"/>
    </row>
    <row r="85" spans="1:16" x14ac:dyDescent="0.55000000000000004">
      <c r="A85" s="22">
        <v>80</v>
      </c>
      <c r="B85" s="23"/>
      <c r="C85" s="23"/>
      <c r="D85" s="23"/>
      <c r="E85" s="23"/>
      <c r="F85" s="23"/>
      <c r="G85" s="23"/>
      <c r="H85" s="23"/>
      <c r="L85" t="s">
        <v>104</v>
      </c>
      <c r="M85" t="s">
        <v>273</v>
      </c>
      <c r="N85" t="s">
        <v>401</v>
      </c>
      <c r="P85" s="2"/>
    </row>
    <row r="86" spans="1:16" x14ac:dyDescent="0.55000000000000004">
      <c r="A86" s="22">
        <v>81</v>
      </c>
      <c r="B86" s="23"/>
      <c r="C86" s="23"/>
      <c r="D86" s="23"/>
      <c r="E86" s="23"/>
      <c r="F86" s="23"/>
      <c r="G86" s="23"/>
      <c r="H86" s="23"/>
      <c r="L86" t="s">
        <v>105</v>
      </c>
      <c r="M86" t="s">
        <v>274</v>
      </c>
      <c r="N86" t="s">
        <v>402</v>
      </c>
      <c r="P86" s="2"/>
    </row>
    <row r="87" spans="1:16" x14ac:dyDescent="0.55000000000000004">
      <c r="A87" s="22">
        <v>82</v>
      </c>
      <c r="B87" s="23"/>
      <c r="C87" s="23"/>
      <c r="D87" s="23"/>
      <c r="E87" s="23"/>
      <c r="F87" s="23"/>
      <c r="G87" s="23"/>
      <c r="H87" s="23"/>
      <c r="L87" t="s">
        <v>106</v>
      </c>
      <c r="M87" t="s">
        <v>275</v>
      </c>
      <c r="N87" t="s">
        <v>403</v>
      </c>
      <c r="P87" s="2"/>
    </row>
    <row r="88" spans="1:16" x14ac:dyDescent="0.55000000000000004">
      <c r="A88" s="22">
        <v>83</v>
      </c>
      <c r="B88" s="23"/>
      <c r="C88" s="23"/>
      <c r="D88" s="23"/>
      <c r="E88" s="23"/>
      <c r="F88" s="23"/>
      <c r="G88" s="23"/>
      <c r="H88" s="23"/>
      <c r="L88" t="s">
        <v>107</v>
      </c>
      <c r="M88" t="s">
        <v>276</v>
      </c>
      <c r="N88" t="s">
        <v>404</v>
      </c>
      <c r="P88" s="2"/>
    </row>
    <row r="89" spans="1:16" x14ac:dyDescent="0.55000000000000004">
      <c r="A89" s="22">
        <v>84</v>
      </c>
      <c r="B89" s="23"/>
      <c r="C89" s="23"/>
      <c r="D89" s="23"/>
      <c r="E89" s="23"/>
      <c r="F89" s="23"/>
      <c r="G89" s="23"/>
      <c r="H89" s="23"/>
      <c r="L89" t="s">
        <v>108</v>
      </c>
      <c r="M89" t="s">
        <v>277</v>
      </c>
      <c r="N89" t="s">
        <v>405</v>
      </c>
      <c r="P89" s="2"/>
    </row>
    <row r="90" spans="1:16" x14ac:dyDescent="0.55000000000000004">
      <c r="A90" s="22">
        <v>85</v>
      </c>
      <c r="B90" s="23"/>
      <c r="C90" s="23"/>
      <c r="D90" s="23"/>
      <c r="E90" s="23"/>
      <c r="F90" s="23"/>
      <c r="G90" s="23"/>
      <c r="H90" s="23"/>
      <c r="L90" t="s">
        <v>109</v>
      </c>
      <c r="M90" t="s">
        <v>278</v>
      </c>
      <c r="N90" t="s">
        <v>406</v>
      </c>
      <c r="P90" s="2"/>
    </row>
    <row r="91" spans="1:16" x14ac:dyDescent="0.55000000000000004">
      <c r="A91" s="22">
        <v>86</v>
      </c>
      <c r="B91" s="23"/>
      <c r="C91" s="23"/>
      <c r="D91" s="23"/>
      <c r="E91" s="23"/>
      <c r="F91" s="23"/>
      <c r="G91" s="23"/>
      <c r="H91" s="23"/>
      <c r="L91" t="s">
        <v>110</v>
      </c>
      <c r="M91" t="s">
        <v>279</v>
      </c>
      <c r="N91" t="s">
        <v>407</v>
      </c>
      <c r="P91" s="2"/>
    </row>
    <row r="92" spans="1:16" x14ac:dyDescent="0.55000000000000004">
      <c r="A92" s="22">
        <v>87</v>
      </c>
      <c r="B92" s="23"/>
      <c r="C92" s="23"/>
      <c r="D92" s="23"/>
      <c r="E92" s="23"/>
      <c r="F92" s="23"/>
      <c r="G92" s="23"/>
      <c r="H92" s="23"/>
      <c r="L92" t="s">
        <v>111</v>
      </c>
      <c r="M92" t="s">
        <v>280</v>
      </c>
      <c r="N92" t="s">
        <v>408</v>
      </c>
      <c r="P92" s="2"/>
    </row>
    <row r="93" spans="1:16" x14ac:dyDescent="0.55000000000000004">
      <c r="A93" s="22">
        <v>88</v>
      </c>
      <c r="B93" s="23"/>
      <c r="C93" s="23"/>
      <c r="D93" s="23"/>
      <c r="E93" s="23"/>
      <c r="F93" s="23"/>
      <c r="G93" s="23"/>
      <c r="H93" s="23"/>
      <c r="L93" t="s">
        <v>112</v>
      </c>
      <c r="M93" t="s">
        <v>281</v>
      </c>
      <c r="N93" t="s">
        <v>409</v>
      </c>
      <c r="P93" s="2"/>
    </row>
    <row r="94" spans="1:16" x14ac:dyDescent="0.55000000000000004">
      <c r="A94" s="22">
        <v>89</v>
      </c>
      <c r="B94" s="23"/>
      <c r="C94" s="23"/>
      <c r="D94" s="23"/>
      <c r="E94" s="23"/>
      <c r="F94" s="23"/>
      <c r="G94" s="23"/>
      <c r="H94" s="23"/>
      <c r="L94" t="s">
        <v>113</v>
      </c>
      <c r="M94" t="s">
        <v>282</v>
      </c>
      <c r="N94" t="s">
        <v>410</v>
      </c>
      <c r="P94" s="2"/>
    </row>
    <row r="95" spans="1:16" x14ac:dyDescent="0.55000000000000004">
      <c r="A95" s="22">
        <v>90</v>
      </c>
      <c r="B95" s="23"/>
      <c r="C95" s="23"/>
      <c r="D95" s="23"/>
      <c r="E95" s="23"/>
      <c r="F95" s="23"/>
      <c r="G95" s="23"/>
      <c r="H95" s="23"/>
      <c r="L95" t="s">
        <v>114</v>
      </c>
      <c r="M95" t="s">
        <v>283</v>
      </c>
      <c r="N95" t="s">
        <v>411</v>
      </c>
      <c r="P95" s="2"/>
    </row>
    <row r="96" spans="1:16" x14ac:dyDescent="0.55000000000000004">
      <c r="A96" s="22">
        <v>91</v>
      </c>
      <c r="B96" s="23"/>
      <c r="C96" s="23"/>
      <c r="D96" s="23"/>
      <c r="E96" s="23"/>
      <c r="F96" s="23"/>
      <c r="G96" s="23"/>
      <c r="H96" s="23"/>
      <c r="L96" t="s">
        <v>115</v>
      </c>
      <c r="M96" t="s">
        <v>284</v>
      </c>
      <c r="N96" t="s">
        <v>412</v>
      </c>
      <c r="P96" s="2"/>
    </row>
    <row r="97" spans="1:16" x14ac:dyDescent="0.55000000000000004">
      <c r="A97" s="22">
        <v>92</v>
      </c>
      <c r="B97" s="23"/>
      <c r="C97" s="23"/>
      <c r="D97" s="23"/>
      <c r="E97" s="23"/>
      <c r="F97" s="23"/>
      <c r="G97" s="23"/>
      <c r="H97" s="23"/>
      <c r="L97" t="s">
        <v>116</v>
      </c>
      <c r="M97" t="s">
        <v>285</v>
      </c>
      <c r="N97" t="s">
        <v>413</v>
      </c>
      <c r="P97" s="2"/>
    </row>
    <row r="98" spans="1:16" x14ac:dyDescent="0.55000000000000004">
      <c r="A98" s="22">
        <v>93</v>
      </c>
      <c r="B98" s="23"/>
      <c r="C98" s="23"/>
      <c r="D98" s="23"/>
      <c r="E98" s="23"/>
      <c r="F98" s="23"/>
      <c r="G98" s="23"/>
      <c r="H98" s="23"/>
      <c r="L98" t="s">
        <v>117</v>
      </c>
      <c r="M98" t="s">
        <v>286</v>
      </c>
      <c r="N98" t="s">
        <v>414</v>
      </c>
      <c r="P98" s="2"/>
    </row>
    <row r="99" spans="1:16" x14ac:dyDescent="0.55000000000000004">
      <c r="A99" s="22">
        <v>94</v>
      </c>
      <c r="B99" s="23"/>
      <c r="C99" s="23"/>
      <c r="D99" s="23"/>
      <c r="E99" s="23"/>
      <c r="F99" s="23"/>
      <c r="G99" s="23"/>
      <c r="H99" s="23"/>
      <c r="L99" t="s">
        <v>118</v>
      </c>
      <c r="M99" t="s">
        <v>287</v>
      </c>
      <c r="N99" t="s">
        <v>415</v>
      </c>
      <c r="P99" s="2"/>
    </row>
    <row r="100" spans="1:16" x14ac:dyDescent="0.55000000000000004">
      <c r="A100" s="22">
        <v>95</v>
      </c>
      <c r="B100" s="23"/>
      <c r="C100" s="23"/>
      <c r="D100" s="23"/>
      <c r="E100" s="23"/>
      <c r="F100" s="23"/>
      <c r="G100" s="23"/>
      <c r="H100" s="23"/>
      <c r="L100" t="s">
        <v>119</v>
      </c>
      <c r="M100" t="s">
        <v>288</v>
      </c>
      <c r="N100" t="s">
        <v>416</v>
      </c>
      <c r="P100" s="2"/>
    </row>
    <row r="101" spans="1:16" x14ac:dyDescent="0.55000000000000004">
      <c r="A101" s="22">
        <v>96</v>
      </c>
      <c r="B101" s="23"/>
      <c r="C101" s="23"/>
      <c r="D101" s="23"/>
      <c r="E101" s="23"/>
      <c r="F101" s="23"/>
      <c r="G101" s="23"/>
      <c r="H101" s="23"/>
      <c r="L101" t="s">
        <v>120</v>
      </c>
      <c r="M101" t="s">
        <v>289</v>
      </c>
      <c r="N101" t="s">
        <v>417</v>
      </c>
      <c r="P101" s="2"/>
    </row>
    <row r="102" spans="1:16" x14ac:dyDescent="0.55000000000000004">
      <c r="A102" s="22">
        <v>97</v>
      </c>
      <c r="B102" s="23"/>
      <c r="C102" s="23"/>
      <c r="D102" s="23"/>
      <c r="E102" s="23"/>
      <c r="F102" s="23"/>
      <c r="G102" s="23"/>
      <c r="H102" s="23"/>
      <c r="L102" t="s">
        <v>121</v>
      </c>
      <c r="M102" t="s">
        <v>290</v>
      </c>
      <c r="N102" t="s">
        <v>418</v>
      </c>
      <c r="P102" s="2"/>
    </row>
    <row r="103" spans="1:16" x14ac:dyDescent="0.55000000000000004">
      <c r="A103" s="22">
        <v>98</v>
      </c>
      <c r="B103" s="23"/>
      <c r="C103" s="23"/>
      <c r="D103" s="23"/>
      <c r="E103" s="23"/>
      <c r="F103" s="23"/>
      <c r="G103" s="23"/>
      <c r="H103" s="23"/>
      <c r="L103" t="s">
        <v>122</v>
      </c>
      <c r="M103" t="s">
        <v>291</v>
      </c>
      <c r="N103" t="s">
        <v>456</v>
      </c>
      <c r="P103" s="2"/>
    </row>
    <row r="104" spans="1:16" x14ac:dyDescent="0.55000000000000004">
      <c r="A104" s="22">
        <v>99</v>
      </c>
      <c r="B104" s="23"/>
      <c r="C104" s="23"/>
      <c r="D104" s="23"/>
      <c r="E104" s="23"/>
      <c r="F104" s="23"/>
      <c r="G104" s="23"/>
      <c r="H104" s="23"/>
      <c r="L104" t="s">
        <v>123</v>
      </c>
      <c r="M104" t="s">
        <v>292</v>
      </c>
      <c r="N104" t="s">
        <v>419</v>
      </c>
      <c r="P104" s="2"/>
    </row>
    <row r="105" spans="1:16" x14ac:dyDescent="0.55000000000000004">
      <c r="A105" s="22">
        <v>100</v>
      </c>
      <c r="B105" s="23"/>
      <c r="C105" s="23"/>
      <c r="D105" s="23"/>
      <c r="E105" s="23"/>
      <c r="F105" s="23"/>
      <c r="G105" s="23"/>
      <c r="H105" s="23"/>
      <c r="L105" t="s">
        <v>124</v>
      </c>
      <c r="M105" t="s">
        <v>293</v>
      </c>
      <c r="N105" t="s">
        <v>420</v>
      </c>
      <c r="P105" s="2"/>
    </row>
    <row r="106" spans="1:16" x14ac:dyDescent="0.55000000000000004">
      <c r="L106" t="s">
        <v>125</v>
      </c>
      <c r="M106" t="s">
        <v>294</v>
      </c>
      <c r="N106" t="s">
        <v>421</v>
      </c>
      <c r="P106" s="2"/>
    </row>
    <row r="107" spans="1:16" x14ac:dyDescent="0.55000000000000004">
      <c r="L107" t="s">
        <v>126</v>
      </c>
      <c r="M107" t="s">
        <v>295</v>
      </c>
      <c r="N107" t="s">
        <v>422</v>
      </c>
      <c r="P107" s="2"/>
    </row>
    <row r="108" spans="1:16" x14ac:dyDescent="0.55000000000000004">
      <c r="L108" t="s">
        <v>127</v>
      </c>
      <c r="M108" t="s">
        <v>296</v>
      </c>
      <c r="N108" t="s">
        <v>423</v>
      </c>
      <c r="P108" s="2"/>
    </row>
    <row r="109" spans="1:16" x14ac:dyDescent="0.55000000000000004">
      <c r="L109" t="s">
        <v>128</v>
      </c>
      <c r="M109" t="s">
        <v>297</v>
      </c>
      <c r="N109" t="s">
        <v>424</v>
      </c>
      <c r="P109" s="2"/>
    </row>
    <row r="110" spans="1:16" x14ac:dyDescent="0.55000000000000004">
      <c r="L110" t="s">
        <v>129</v>
      </c>
      <c r="M110" t="s">
        <v>298</v>
      </c>
      <c r="N110" t="s">
        <v>425</v>
      </c>
      <c r="P110" s="2"/>
    </row>
    <row r="111" spans="1:16" x14ac:dyDescent="0.55000000000000004">
      <c r="L111" t="s">
        <v>130</v>
      </c>
      <c r="M111" t="s">
        <v>299</v>
      </c>
      <c r="N111" t="s">
        <v>426</v>
      </c>
      <c r="P111" s="2"/>
    </row>
    <row r="112" spans="1:16" x14ac:dyDescent="0.55000000000000004">
      <c r="L112" t="s">
        <v>131</v>
      </c>
      <c r="M112" t="s">
        <v>300</v>
      </c>
      <c r="N112" t="s">
        <v>427</v>
      </c>
      <c r="P112" s="2"/>
    </row>
    <row r="113" spans="12:16" x14ac:dyDescent="0.55000000000000004">
      <c r="L113" t="s">
        <v>132</v>
      </c>
      <c r="M113" t="s">
        <v>301</v>
      </c>
      <c r="N113" t="s">
        <v>428</v>
      </c>
      <c r="P113" s="2"/>
    </row>
    <row r="114" spans="12:16" x14ac:dyDescent="0.55000000000000004">
      <c r="L114" t="s">
        <v>133</v>
      </c>
      <c r="M114" t="s">
        <v>302</v>
      </c>
      <c r="N114" t="s">
        <v>429</v>
      </c>
      <c r="P114" s="2"/>
    </row>
    <row r="115" spans="12:16" x14ac:dyDescent="0.55000000000000004">
      <c r="L115" t="s">
        <v>134</v>
      </c>
      <c r="M115" t="s">
        <v>303</v>
      </c>
      <c r="N115" t="s">
        <v>430</v>
      </c>
      <c r="P115" s="2"/>
    </row>
    <row r="116" spans="12:16" x14ac:dyDescent="0.55000000000000004">
      <c r="L116" t="s">
        <v>135</v>
      </c>
      <c r="M116" t="s">
        <v>304</v>
      </c>
      <c r="N116" t="s">
        <v>431</v>
      </c>
      <c r="P116" s="2"/>
    </row>
    <row r="117" spans="12:16" x14ac:dyDescent="0.55000000000000004">
      <c r="L117" t="s">
        <v>136</v>
      </c>
      <c r="M117" t="s">
        <v>305</v>
      </c>
      <c r="N117" t="s">
        <v>432</v>
      </c>
      <c r="P117" s="2"/>
    </row>
    <row r="118" spans="12:16" x14ac:dyDescent="0.55000000000000004">
      <c r="L118" t="s">
        <v>137</v>
      </c>
      <c r="M118" t="s">
        <v>306</v>
      </c>
      <c r="N118" t="s">
        <v>433</v>
      </c>
      <c r="P118" s="2"/>
    </row>
    <row r="119" spans="12:16" x14ac:dyDescent="0.55000000000000004">
      <c r="L119" t="s">
        <v>138</v>
      </c>
      <c r="M119" t="s">
        <v>307</v>
      </c>
      <c r="N119" t="s">
        <v>434</v>
      </c>
      <c r="P119" s="2"/>
    </row>
    <row r="120" spans="12:16" x14ac:dyDescent="0.55000000000000004">
      <c r="L120" t="s">
        <v>139</v>
      </c>
      <c r="M120" t="s">
        <v>308</v>
      </c>
      <c r="N120" t="s">
        <v>435</v>
      </c>
      <c r="P120" s="2"/>
    </row>
    <row r="121" spans="12:16" x14ac:dyDescent="0.55000000000000004">
      <c r="L121" t="s">
        <v>140</v>
      </c>
      <c r="M121" t="s">
        <v>309</v>
      </c>
      <c r="N121" t="s">
        <v>436</v>
      </c>
      <c r="P121" s="2"/>
    </row>
    <row r="122" spans="12:16" x14ac:dyDescent="0.55000000000000004">
      <c r="L122" t="s">
        <v>141</v>
      </c>
      <c r="M122" t="s">
        <v>310</v>
      </c>
      <c r="N122" t="s">
        <v>437</v>
      </c>
      <c r="P122" s="2"/>
    </row>
    <row r="123" spans="12:16" x14ac:dyDescent="0.55000000000000004">
      <c r="L123" t="s">
        <v>142</v>
      </c>
      <c r="M123" t="s">
        <v>311</v>
      </c>
      <c r="N123" t="s">
        <v>438</v>
      </c>
      <c r="P123" s="2"/>
    </row>
    <row r="124" spans="12:16" x14ac:dyDescent="0.55000000000000004">
      <c r="L124" t="s">
        <v>457</v>
      </c>
      <c r="M124" t="s">
        <v>312</v>
      </c>
      <c r="N124" t="s">
        <v>457</v>
      </c>
      <c r="P124" s="2"/>
    </row>
    <row r="125" spans="12:16" x14ac:dyDescent="0.55000000000000004">
      <c r="L125" t="s">
        <v>143</v>
      </c>
      <c r="M125" t="s">
        <v>313</v>
      </c>
      <c r="N125" t="s">
        <v>439</v>
      </c>
      <c r="P125" s="2"/>
    </row>
    <row r="126" spans="12:16" x14ac:dyDescent="0.55000000000000004">
      <c r="L126" t="s">
        <v>144</v>
      </c>
      <c r="M126" t="s">
        <v>314</v>
      </c>
      <c r="N126" t="s">
        <v>440</v>
      </c>
      <c r="P126" s="2"/>
    </row>
    <row r="127" spans="12:16" x14ac:dyDescent="0.55000000000000004">
      <c r="L127" t="s">
        <v>145</v>
      </c>
      <c r="M127" t="s">
        <v>315</v>
      </c>
      <c r="N127" t="s">
        <v>441</v>
      </c>
      <c r="P127" s="2"/>
    </row>
    <row r="128" spans="12:16" x14ac:dyDescent="0.55000000000000004">
      <c r="L128" t="s">
        <v>146</v>
      </c>
      <c r="M128" t="s">
        <v>316</v>
      </c>
      <c r="N128" t="s">
        <v>458</v>
      </c>
      <c r="P128" s="2"/>
    </row>
    <row r="129" spans="12:16" x14ac:dyDescent="0.55000000000000004">
      <c r="L129" t="s">
        <v>147</v>
      </c>
      <c r="M129" t="s">
        <v>317</v>
      </c>
      <c r="N129" t="s">
        <v>442</v>
      </c>
      <c r="P129" s="2"/>
    </row>
    <row r="130" spans="12:16" x14ac:dyDescent="0.55000000000000004">
      <c r="L130" t="s">
        <v>148</v>
      </c>
      <c r="M130" t="s">
        <v>318</v>
      </c>
      <c r="N130" t="s">
        <v>443</v>
      </c>
      <c r="P130" s="2"/>
    </row>
    <row r="131" spans="12:16" x14ac:dyDescent="0.55000000000000004">
      <c r="L131" t="s">
        <v>149</v>
      </c>
      <c r="M131" t="s">
        <v>319</v>
      </c>
      <c r="N131" t="s">
        <v>444</v>
      </c>
      <c r="P131" s="2"/>
    </row>
    <row r="132" spans="12:16" x14ac:dyDescent="0.55000000000000004">
      <c r="L132" t="s">
        <v>150</v>
      </c>
      <c r="M132" t="s">
        <v>320</v>
      </c>
      <c r="N132" t="s">
        <v>445</v>
      </c>
      <c r="P132" s="2"/>
    </row>
    <row r="133" spans="12:16" x14ac:dyDescent="0.55000000000000004">
      <c r="L133" t="s">
        <v>151</v>
      </c>
      <c r="M133" t="s">
        <v>321</v>
      </c>
      <c r="N133" t="s">
        <v>446</v>
      </c>
      <c r="P133" s="2"/>
    </row>
    <row r="134" spans="12:16" x14ac:dyDescent="0.55000000000000004">
      <c r="L134" t="s">
        <v>152</v>
      </c>
      <c r="M134" t="s">
        <v>322</v>
      </c>
      <c r="N134" t="s">
        <v>459</v>
      </c>
      <c r="P134" s="2"/>
    </row>
    <row r="135" spans="12:16" x14ac:dyDescent="0.55000000000000004">
      <c r="L135" t="s">
        <v>153</v>
      </c>
      <c r="M135" t="s">
        <v>323</v>
      </c>
      <c r="N135" t="s">
        <v>447</v>
      </c>
      <c r="P135" s="2"/>
    </row>
    <row r="136" spans="12:16" x14ac:dyDescent="0.55000000000000004">
      <c r="L136" t="s">
        <v>154</v>
      </c>
      <c r="M136" t="s">
        <v>324</v>
      </c>
      <c r="N136" t="s">
        <v>448</v>
      </c>
      <c r="P136" s="2"/>
    </row>
    <row r="137" spans="12:16" x14ac:dyDescent="0.55000000000000004">
      <c r="L137" t="s">
        <v>155</v>
      </c>
      <c r="M137" t="s">
        <v>325</v>
      </c>
      <c r="N137" t="s">
        <v>449</v>
      </c>
      <c r="P137" s="2"/>
    </row>
    <row r="138" spans="12:16" x14ac:dyDescent="0.55000000000000004">
      <c r="L138" t="s">
        <v>156</v>
      </c>
      <c r="M138" t="s">
        <v>326</v>
      </c>
      <c r="N138" t="s">
        <v>450</v>
      </c>
      <c r="P138" s="2"/>
    </row>
    <row r="139" spans="12:16" x14ac:dyDescent="0.55000000000000004">
      <c r="P139" s="2"/>
    </row>
    <row r="140" spans="12:16" x14ac:dyDescent="0.55000000000000004">
      <c r="P140" s="2"/>
    </row>
  </sheetData>
  <mergeCells count="3">
    <mergeCell ref="A1:D1"/>
    <mergeCell ref="F1:H1"/>
    <mergeCell ref="F2:G2"/>
  </mergeCells>
  <phoneticPr fontId="3"/>
  <dataValidations count="2">
    <dataValidation type="list" allowBlank="1" showInputMessage="1" showErrorMessage="1" sqref="F1:H1" xr:uid="{659229DE-AEF7-4DB7-9844-718FD6911CAF}">
      <formula1>$L$7:$L$138</formula1>
    </dataValidation>
    <dataValidation type="list" allowBlank="1" showInputMessage="1" showErrorMessage="1" sqref="F2" xr:uid="{E8B3D778-39E9-4F88-A93A-A2533AD041DB}">
      <formula1>$K$7:$K$24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F6DDB-48F7-4380-A0A6-44D0DA502ADF}">
  <sheetPr codeName="Sheet3">
    <tabColor rgb="FF92D050"/>
  </sheetPr>
  <dimension ref="A2:N58"/>
  <sheetViews>
    <sheetView view="pageBreakPreview" zoomScaleNormal="100" zoomScaleSheetLayoutView="100" workbookViewId="0"/>
  </sheetViews>
  <sheetFormatPr defaultColWidth="8.58203125" defaultRowHeight="18" x14ac:dyDescent="0.55000000000000004"/>
  <cols>
    <col min="1" max="3" width="8.58203125" style="9"/>
    <col min="4" max="4" width="12.5" style="9" customWidth="1"/>
    <col min="5" max="8" width="10.83203125" style="9" customWidth="1"/>
    <col min="9" max="9" width="5" style="9" customWidth="1"/>
    <col min="10" max="10" width="10.83203125" style="9" customWidth="1"/>
    <col min="11" max="11" width="5" style="9" customWidth="1"/>
    <col min="12" max="12" width="8.33203125" style="9" customWidth="1"/>
    <col min="13" max="13" width="8.58203125" style="9"/>
    <col min="14" max="14" width="8.58203125" style="9" hidden="1" customWidth="1"/>
    <col min="15" max="16384" width="8.58203125" style="9"/>
  </cols>
  <sheetData>
    <row r="2" spans="1:14" ht="22.5" x14ac:dyDescent="0.55000000000000004">
      <c r="A2" s="59" t="s">
        <v>464</v>
      </c>
      <c r="B2" s="59"/>
      <c r="C2" s="59"/>
      <c r="D2" s="59"/>
      <c r="E2" s="59"/>
      <c r="F2" s="59"/>
      <c r="G2" s="59"/>
      <c r="H2" s="59"/>
      <c r="I2" s="59"/>
      <c r="J2" s="59"/>
      <c r="K2" s="59"/>
      <c r="L2" s="59"/>
    </row>
    <row r="3" spans="1:14" x14ac:dyDescent="0.55000000000000004">
      <c r="I3" s="60" t="s">
        <v>190</v>
      </c>
      <c r="J3" s="60"/>
      <c r="K3" s="60"/>
      <c r="L3" s="60"/>
      <c r="N3" s="9" t="s">
        <v>482</v>
      </c>
    </row>
    <row r="4" spans="1:14" ht="18.5" thickBot="1" x14ac:dyDescent="0.6">
      <c r="N4" s="9" t="s">
        <v>483</v>
      </c>
    </row>
    <row r="5" spans="1:14" ht="18" customHeight="1" x14ac:dyDescent="0.55000000000000004">
      <c r="A5" s="63" t="s">
        <v>470</v>
      </c>
      <c r="B5" s="10" t="s">
        <v>157</v>
      </c>
      <c r="C5" s="66" t="str">
        <f>IF(②登録!F1="","",②登録!F1)</f>
        <v/>
      </c>
      <c r="D5" s="67"/>
      <c r="N5" s="9" t="s">
        <v>484</v>
      </c>
    </row>
    <row r="6" spans="1:14" ht="18" customHeight="1" thickBot="1" x14ac:dyDescent="0.6">
      <c r="A6" s="64"/>
      <c r="B6" s="13" t="s">
        <v>188</v>
      </c>
      <c r="C6" s="16" t="str">
        <f>IF(②登録!F2="","",②登録!F2)</f>
        <v/>
      </c>
      <c r="D6" s="17" t="s">
        <v>189</v>
      </c>
      <c r="E6" s="35"/>
      <c r="N6" s="9" t="s">
        <v>485</v>
      </c>
    </row>
    <row r="7" spans="1:14" ht="25" customHeight="1" x14ac:dyDescent="0.55000000000000004">
      <c r="A7" s="64"/>
      <c r="B7" s="61" t="s">
        <v>187</v>
      </c>
      <c r="C7" s="16" t="s">
        <v>173</v>
      </c>
      <c r="D7" s="68"/>
      <c r="E7" s="69"/>
      <c r="F7" s="69"/>
      <c r="G7" s="69"/>
      <c r="H7" s="69"/>
      <c r="I7" s="69"/>
      <c r="J7" s="69"/>
      <c r="K7" s="69"/>
      <c r="L7" s="70"/>
      <c r="N7" s="9" t="s">
        <v>486</v>
      </c>
    </row>
    <row r="8" spans="1:14" ht="25" customHeight="1" thickBot="1" x14ac:dyDescent="0.6">
      <c r="A8" s="65"/>
      <c r="B8" s="62"/>
      <c r="C8" s="18" t="s">
        <v>186</v>
      </c>
      <c r="D8" s="71"/>
      <c r="E8" s="71"/>
      <c r="F8" s="71"/>
      <c r="G8" s="71"/>
      <c r="H8" s="71"/>
      <c r="I8" s="71"/>
      <c r="J8" s="71"/>
      <c r="K8" s="71"/>
      <c r="L8" s="72"/>
      <c r="N8" s="9" t="s">
        <v>487</v>
      </c>
    </row>
    <row r="9" spans="1:14" ht="10" customHeight="1" thickBot="1" x14ac:dyDescent="0.6">
      <c r="N9" s="9" t="s">
        <v>488</v>
      </c>
    </row>
    <row r="10" spans="1:14" ht="18.5" thickBot="1" x14ac:dyDescent="0.6">
      <c r="B10" s="50" t="s">
        <v>471</v>
      </c>
      <c r="C10" s="51"/>
      <c r="N10" s="9" t="s">
        <v>489</v>
      </c>
    </row>
    <row r="11" spans="1:14" ht="10" customHeight="1" thickBot="1" x14ac:dyDescent="0.6">
      <c r="F11" s="54" t="s">
        <v>476</v>
      </c>
      <c r="G11" s="54"/>
      <c r="H11" s="54"/>
      <c r="I11" s="54"/>
      <c r="J11" s="54"/>
      <c r="K11" s="54"/>
      <c r="L11" s="54"/>
      <c r="N11" s="9" t="s">
        <v>490</v>
      </c>
    </row>
    <row r="12" spans="1:14" ht="25" customHeight="1" x14ac:dyDescent="0.55000000000000004">
      <c r="B12" s="10" t="s">
        <v>177</v>
      </c>
      <c r="C12" s="11" t="s">
        <v>174</v>
      </c>
      <c r="D12" s="11" t="s">
        <v>1</v>
      </c>
      <c r="E12" s="11" t="s">
        <v>2</v>
      </c>
      <c r="F12" s="11" t="s">
        <v>3</v>
      </c>
      <c r="G12" s="11" t="s">
        <v>4</v>
      </c>
      <c r="H12" s="11" t="s">
        <v>5</v>
      </c>
      <c r="I12" s="11" t="s">
        <v>6</v>
      </c>
      <c r="J12" s="12" t="s">
        <v>176</v>
      </c>
      <c r="K12" s="36" t="s">
        <v>175</v>
      </c>
      <c r="L12" s="73" t="s">
        <v>523</v>
      </c>
      <c r="N12" s="9" t="s">
        <v>491</v>
      </c>
    </row>
    <row r="13" spans="1:14" ht="25" customHeight="1" x14ac:dyDescent="0.55000000000000004">
      <c r="B13" s="13" t="s">
        <v>178</v>
      </c>
      <c r="C13" s="25"/>
      <c r="D13" s="5" t="str">
        <f>IFERROR(VLOOKUP(C13,②登録!$A$6:$H$105,2,FALSE),"")</f>
        <v/>
      </c>
      <c r="E13" s="5" t="str">
        <f>IFERROR(VLOOKUP(C13,②登録!$A$6:$H$105,3,FALSE),"")</f>
        <v/>
      </c>
      <c r="F13" s="5" t="str">
        <f>IFERROR(VLOOKUP(C13,②登録!$A$6:$H$105,4,FALSE),"")</f>
        <v/>
      </c>
      <c r="G13" s="5" t="str">
        <f>IFERROR(VLOOKUP(C13,②登録!$A$6:$H$105,5,FALSE),"")</f>
        <v/>
      </c>
      <c r="H13" s="5" t="str">
        <f>IFERROR(VLOOKUP(C13,②登録!$A$6:$H$105,6,FALSE),"")</f>
        <v/>
      </c>
      <c r="I13" s="5" t="str">
        <f>IFERROR(VLOOKUP(C13,②登録!$A$6:$H$105,7,FALSE),"")</f>
        <v/>
      </c>
      <c r="J13" s="7" t="str">
        <f>IFERROR(VLOOKUP(C13,②登録!$A$6:$H$105,8,FALSE),"")</f>
        <v/>
      </c>
      <c r="K13" s="37"/>
      <c r="L13" s="41"/>
      <c r="N13" s="9" t="s">
        <v>492</v>
      </c>
    </row>
    <row r="14" spans="1:14" ht="25" customHeight="1" x14ac:dyDescent="0.55000000000000004">
      <c r="B14" s="13" t="s">
        <v>477</v>
      </c>
      <c r="C14" s="25"/>
      <c r="D14" s="5" t="str">
        <f>IFERROR(VLOOKUP(C14,②登録!$A$6:$H$105,2,FALSE),"")</f>
        <v/>
      </c>
      <c r="E14" s="5" t="str">
        <f>IFERROR(VLOOKUP(C14,②登録!$A$6:$H$105,3,FALSE),"")</f>
        <v/>
      </c>
      <c r="F14" s="5" t="str">
        <f>IFERROR(VLOOKUP(C14,②登録!$A$6:$H$105,4,FALSE),"")</f>
        <v/>
      </c>
      <c r="G14" s="5" t="str">
        <f>IFERROR(VLOOKUP(C14,②登録!$A$6:$H$105,5,FALSE),"")</f>
        <v/>
      </c>
      <c r="H14" s="5" t="str">
        <f>IFERROR(VLOOKUP(C14,②登録!$A$6:$H$105,6,FALSE),"")</f>
        <v/>
      </c>
      <c r="I14" s="5" t="str">
        <f>IFERROR(VLOOKUP(C14,②登録!$A$6:$H$105,7,FALSE),"")</f>
        <v/>
      </c>
      <c r="J14" s="7" t="str">
        <f>IFERROR(VLOOKUP(C14,②登録!$A$6:$H$105,8,FALSE),"")</f>
        <v/>
      </c>
      <c r="K14" s="37"/>
      <c r="L14" s="41"/>
      <c r="N14" s="9" t="s">
        <v>493</v>
      </c>
    </row>
    <row r="15" spans="1:14" ht="25" customHeight="1" x14ac:dyDescent="0.55000000000000004">
      <c r="B15" s="30" t="s">
        <v>478</v>
      </c>
      <c r="C15" s="32"/>
      <c r="D15" s="33" t="str">
        <f>IFERROR(VLOOKUP(C15,②登録!$A$6:$H$105,2,FALSE),"")</f>
        <v/>
      </c>
      <c r="E15" s="33" t="str">
        <f>IFERROR(VLOOKUP(C15,②登録!$A$6:$H$105,3,FALSE),"")</f>
        <v/>
      </c>
      <c r="F15" s="33" t="str">
        <f>IFERROR(VLOOKUP(C15,②登録!$A$6:$H$105,4,FALSE),"")</f>
        <v/>
      </c>
      <c r="G15" s="33" t="str">
        <f>IFERROR(VLOOKUP(C15,②登録!$A$6:$H$105,5,FALSE),"")</f>
        <v/>
      </c>
      <c r="H15" s="33" t="str">
        <f>IFERROR(VLOOKUP(C15,②登録!$A$6:$H$105,6,FALSE),"")</f>
        <v/>
      </c>
      <c r="I15" s="33" t="str">
        <f>IFERROR(VLOOKUP(C15,②登録!$A$6:$H$105,7,FALSE),"")</f>
        <v/>
      </c>
      <c r="J15" s="34" t="str">
        <f>IFERROR(VLOOKUP(C15,②登録!$A$6:$H$105,8,FALSE),"")</f>
        <v/>
      </c>
      <c r="K15" s="38"/>
      <c r="L15" s="41"/>
      <c r="N15" s="9" t="s">
        <v>494</v>
      </c>
    </row>
    <row r="16" spans="1:14" ht="25" customHeight="1" x14ac:dyDescent="0.55000000000000004">
      <c r="B16" s="30" t="s">
        <v>479</v>
      </c>
      <c r="C16" s="32"/>
      <c r="D16" s="33" t="str">
        <f>IFERROR(VLOOKUP(C16,②登録!$A$6:$H$105,2,FALSE),"")</f>
        <v/>
      </c>
      <c r="E16" s="33" t="str">
        <f>IFERROR(VLOOKUP(C16,②登録!$A$6:$H$105,3,FALSE),"")</f>
        <v/>
      </c>
      <c r="F16" s="33" t="str">
        <f>IFERROR(VLOOKUP(C16,②登録!$A$6:$H$105,4,FALSE),"")</f>
        <v/>
      </c>
      <c r="G16" s="33" t="str">
        <f>IFERROR(VLOOKUP(C16,②登録!$A$6:$H$105,5,FALSE),"")</f>
        <v/>
      </c>
      <c r="H16" s="33" t="str">
        <f>IFERROR(VLOOKUP(C16,②登録!$A$6:$H$105,6,FALSE),"")</f>
        <v/>
      </c>
      <c r="I16" s="33" t="str">
        <f>IFERROR(VLOOKUP(C16,②登録!$A$6:$H$105,7,FALSE),"")</f>
        <v/>
      </c>
      <c r="J16" s="34" t="str">
        <f>IFERROR(VLOOKUP(C16,②登録!$A$6:$H$105,8,FALSE),"")</f>
        <v/>
      </c>
      <c r="K16" s="38"/>
      <c r="L16" s="41"/>
      <c r="N16" s="9" t="s">
        <v>495</v>
      </c>
    </row>
    <row r="17" spans="2:14" ht="25" customHeight="1" x14ac:dyDescent="0.55000000000000004">
      <c r="B17" s="30" t="s">
        <v>480</v>
      </c>
      <c r="C17" s="32"/>
      <c r="D17" s="33" t="str">
        <f>IFERROR(VLOOKUP(C17,②登録!$A$6:$H$105,2,FALSE),"")</f>
        <v/>
      </c>
      <c r="E17" s="33" t="str">
        <f>IFERROR(VLOOKUP(C17,②登録!$A$6:$H$105,3,FALSE),"")</f>
        <v/>
      </c>
      <c r="F17" s="33" t="str">
        <f>IFERROR(VLOOKUP(C17,②登録!$A$6:$H$105,4,FALSE),"")</f>
        <v/>
      </c>
      <c r="G17" s="33" t="str">
        <f>IFERROR(VLOOKUP(C17,②登録!$A$6:$H$105,5,FALSE),"")</f>
        <v/>
      </c>
      <c r="H17" s="33" t="str">
        <f>IFERROR(VLOOKUP(C17,②登録!$A$6:$H$105,6,FALSE),"")</f>
        <v/>
      </c>
      <c r="I17" s="33" t="str">
        <f>IFERROR(VLOOKUP(C17,②登録!$A$6:$H$105,7,FALSE),"")</f>
        <v/>
      </c>
      <c r="J17" s="34" t="str">
        <f>IFERROR(VLOOKUP(C17,②登録!$A$6:$H$105,8,FALSE),"")</f>
        <v/>
      </c>
      <c r="K17" s="38"/>
      <c r="L17" s="41"/>
      <c r="N17" s="9" t="s">
        <v>496</v>
      </c>
    </row>
    <row r="18" spans="2:14" ht="25" customHeight="1" thickBot="1" x14ac:dyDescent="0.6">
      <c r="B18" s="14" t="s">
        <v>481</v>
      </c>
      <c r="C18" s="26"/>
      <c r="D18" s="6" t="str">
        <f>IFERROR(VLOOKUP(C18,②登録!$A$6:$H$105,2,FALSE),"")</f>
        <v/>
      </c>
      <c r="E18" s="6" t="str">
        <f>IFERROR(VLOOKUP(C18,②登録!$A$6:$H$105,3,FALSE),"")</f>
        <v/>
      </c>
      <c r="F18" s="6" t="str">
        <f>IFERROR(VLOOKUP(C18,②登録!$A$6:$H$105,4,FALSE),"")</f>
        <v/>
      </c>
      <c r="G18" s="6" t="str">
        <f>IFERROR(VLOOKUP(C18,②登録!$A$6:$H$105,5,FALSE),"")</f>
        <v/>
      </c>
      <c r="H18" s="6" t="str">
        <f>IFERROR(VLOOKUP(C18,②登録!$A$6:$H$105,6,FALSE),"")</f>
        <v/>
      </c>
      <c r="I18" s="6" t="str">
        <f>IFERROR(VLOOKUP(C18,②登録!$A$6:$H$105,7,FALSE),"")</f>
        <v/>
      </c>
      <c r="J18" s="8" t="str">
        <f>IFERROR(VLOOKUP(C18,②登録!$A$6:$H$105,8,FALSE),"")</f>
        <v/>
      </c>
      <c r="K18" s="39"/>
      <c r="L18" s="42"/>
      <c r="N18" s="9" t="s">
        <v>497</v>
      </c>
    </row>
    <row r="19" spans="2:14" ht="25" customHeight="1" thickBot="1" x14ac:dyDescent="0.6">
      <c r="N19" s="9" t="s">
        <v>498</v>
      </c>
    </row>
    <row r="20" spans="2:14" ht="25" customHeight="1" thickBot="1" x14ac:dyDescent="0.6">
      <c r="B20" s="50" t="s">
        <v>472</v>
      </c>
      <c r="C20" s="51"/>
      <c r="N20" s="9" t="s">
        <v>499</v>
      </c>
    </row>
    <row r="21" spans="2:14" ht="10" customHeight="1" thickBot="1" x14ac:dyDescent="0.6">
      <c r="F21" s="54" t="s">
        <v>476</v>
      </c>
      <c r="G21" s="54"/>
      <c r="H21" s="54"/>
      <c r="I21" s="54"/>
      <c r="J21" s="54"/>
      <c r="K21" s="54"/>
      <c r="L21" s="54"/>
      <c r="N21" s="9" t="s">
        <v>500</v>
      </c>
    </row>
    <row r="22" spans="2:14" ht="25" customHeight="1" x14ac:dyDescent="0.55000000000000004">
      <c r="B22" s="10" t="s">
        <v>177</v>
      </c>
      <c r="C22" s="11" t="s">
        <v>174</v>
      </c>
      <c r="D22" s="11" t="s">
        <v>1</v>
      </c>
      <c r="E22" s="11" t="s">
        <v>2</v>
      </c>
      <c r="F22" s="11" t="s">
        <v>3</v>
      </c>
      <c r="G22" s="11" t="s">
        <v>4</v>
      </c>
      <c r="H22" s="11" t="s">
        <v>5</v>
      </c>
      <c r="I22" s="11" t="s">
        <v>6</v>
      </c>
      <c r="J22" s="12" t="s">
        <v>176</v>
      </c>
      <c r="K22" s="36" t="s">
        <v>175</v>
      </c>
      <c r="L22" s="73" t="s">
        <v>523</v>
      </c>
      <c r="N22" s="9" t="s">
        <v>501</v>
      </c>
    </row>
    <row r="23" spans="2:14" ht="25" customHeight="1" x14ac:dyDescent="0.55000000000000004">
      <c r="B23" s="52" t="s">
        <v>178</v>
      </c>
      <c r="C23" s="25"/>
      <c r="D23" s="5" t="str">
        <f>IFERROR(VLOOKUP(C23,②登録!$A$6:$H$105,2,FALSE),"")</f>
        <v/>
      </c>
      <c r="E23" s="5" t="str">
        <f>IFERROR(VLOOKUP(C23,②登録!$A$6:$H$105,3,FALSE),"")</f>
        <v/>
      </c>
      <c r="F23" s="5" t="str">
        <f>IFERROR(VLOOKUP(C23,②登録!$A$6:$H$105,4,FALSE),"")</f>
        <v/>
      </c>
      <c r="G23" s="5" t="str">
        <f>IFERROR(VLOOKUP(C23,②登録!$A$6:$H$105,5,FALSE),"")</f>
        <v/>
      </c>
      <c r="H23" s="5" t="str">
        <f>IFERROR(VLOOKUP(C23,②登録!$A$6:$H$105,6,FALSE),"")</f>
        <v/>
      </c>
      <c r="I23" s="5" t="str">
        <f>IFERROR(VLOOKUP(C23,②登録!$A$6:$H$105,7,FALSE),"")</f>
        <v/>
      </c>
      <c r="J23" s="7" t="str">
        <f>IFERROR(VLOOKUP(C23,②登録!$A$6:$H$105,8,FALSE),"")</f>
        <v/>
      </c>
      <c r="K23" s="37"/>
      <c r="L23" s="55"/>
      <c r="N23" s="9" t="s">
        <v>502</v>
      </c>
    </row>
    <row r="24" spans="2:14" ht="25" customHeight="1" x14ac:dyDescent="0.55000000000000004">
      <c r="B24" s="53"/>
      <c r="C24" s="25"/>
      <c r="D24" s="5" t="str">
        <f>IFERROR(VLOOKUP(C24,②登録!$A$6:$H$105,2,FALSE),"")</f>
        <v/>
      </c>
      <c r="E24" s="5" t="str">
        <f>IFERROR(VLOOKUP(C24,②登録!$A$6:$H$105,3,FALSE),"")</f>
        <v/>
      </c>
      <c r="F24" s="5" t="str">
        <f>IFERROR(VLOOKUP(C24,②登録!$A$6:$H$105,4,FALSE),"")</f>
        <v/>
      </c>
      <c r="G24" s="5" t="str">
        <f>IFERROR(VLOOKUP(C24,②登録!$A$6:$H$105,5,FALSE),"")</f>
        <v/>
      </c>
      <c r="H24" s="5" t="str">
        <f>IFERROR(VLOOKUP(C24,②登録!$A$6:$H$105,6,FALSE),"")</f>
        <v/>
      </c>
      <c r="I24" s="5" t="str">
        <f>IFERROR(VLOOKUP(C24,②登録!$A$6:$H$105,7,FALSE),"")</f>
        <v/>
      </c>
      <c r="J24" s="7" t="str">
        <f>IFERROR(VLOOKUP(C24,②登録!$A$6:$H$105,8,FALSE),"")</f>
        <v/>
      </c>
      <c r="K24" s="37"/>
      <c r="L24" s="56"/>
      <c r="N24" s="9" t="s">
        <v>503</v>
      </c>
    </row>
    <row r="25" spans="2:14" ht="25" customHeight="1" x14ac:dyDescent="0.55000000000000004">
      <c r="B25" s="52" t="s">
        <v>477</v>
      </c>
      <c r="C25" s="25"/>
      <c r="D25" s="5" t="str">
        <f>IFERROR(VLOOKUP(C25,②登録!$A$6:$H$105,2,FALSE),"")</f>
        <v/>
      </c>
      <c r="E25" s="5" t="str">
        <f>IFERROR(VLOOKUP(C25,②登録!$A$6:$H$105,3,FALSE),"")</f>
        <v/>
      </c>
      <c r="F25" s="5" t="str">
        <f>IFERROR(VLOOKUP(C25,②登録!$A$6:$H$105,4,FALSE),"")</f>
        <v/>
      </c>
      <c r="G25" s="5" t="str">
        <f>IFERROR(VLOOKUP(C25,②登録!$A$6:$H$105,5,FALSE),"")</f>
        <v/>
      </c>
      <c r="H25" s="5" t="str">
        <f>IFERROR(VLOOKUP(C25,②登録!$A$6:$H$105,6,FALSE),"")</f>
        <v/>
      </c>
      <c r="I25" s="5" t="str">
        <f>IFERROR(VLOOKUP(C25,②登録!$A$6:$H$105,7,FALSE),"")</f>
        <v/>
      </c>
      <c r="J25" s="7" t="str">
        <f>IFERROR(VLOOKUP(C25,②登録!$A$6:$H$105,8,FALSE),"")</f>
        <v/>
      </c>
      <c r="K25" s="37"/>
      <c r="L25" s="56"/>
      <c r="N25" s="9" t="s">
        <v>504</v>
      </c>
    </row>
    <row r="26" spans="2:14" ht="25" customHeight="1" x14ac:dyDescent="0.55000000000000004">
      <c r="B26" s="53"/>
      <c r="C26" s="25"/>
      <c r="D26" s="5" t="str">
        <f>IFERROR(VLOOKUP(C26,②登録!$A$6:$H$105,2,FALSE),"")</f>
        <v/>
      </c>
      <c r="E26" s="5" t="str">
        <f>IFERROR(VLOOKUP(C26,②登録!$A$6:$H$105,3,FALSE),"")</f>
        <v/>
      </c>
      <c r="F26" s="5" t="str">
        <f>IFERROR(VLOOKUP(C26,②登録!$A$6:$H$105,4,FALSE),"")</f>
        <v/>
      </c>
      <c r="G26" s="5" t="str">
        <f>IFERROR(VLOOKUP(C26,②登録!$A$6:$H$105,5,FALSE),"")</f>
        <v/>
      </c>
      <c r="H26" s="5" t="str">
        <f>IFERROR(VLOOKUP(C26,②登録!$A$6:$H$105,6,FALSE),"")</f>
        <v/>
      </c>
      <c r="I26" s="5" t="str">
        <f>IFERROR(VLOOKUP(C26,②登録!$A$6:$H$105,7,FALSE),"")</f>
        <v/>
      </c>
      <c r="J26" s="7" t="str">
        <f>IFERROR(VLOOKUP(C26,②登録!$A$6:$H$105,8,FALSE),"")</f>
        <v/>
      </c>
      <c r="K26" s="37"/>
      <c r="L26" s="56"/>
      <c r="N26" s="9" t="s">
        <v>505</v>
      </c>
    </row>
    <row r="27" spans="2:14" ht="25" customHeight="1" x14ac:dyDescent="0.55000000000000004">
      <c r="B27" s="52" t="s">
        <v>478</v>
      </c>
      <c r="C27" s="25"/>
      <c r="D27" s="5" t="str">
        <f>IFERROR(VLOOKUP(C27,②登録!$A$6:$H$105,2,FALSE),"")</f>
        <v/>
      </c>
      <c r="E27" s="5" t="str">
        <f>IFERROR(VLOOKUP(C27,②登録!$A$6:$H$105,3,FALSE),"")</f>
        <v/>
      </c>
      <c r="F27" s="5" t="str">
        <f>IFERROR(VLOOKUP(C27,②登録!$A$6:$H$105,4,FALSE),"")</f>
        <v/>
      </c>
      <c r="G27" s="5" t="str">
        <f>IFERROR(VLOOKUP(C27,②登録!$A$6:$H$105,5,FALSE),"")</f>
        <v/>
      </c>
      <c r="H27" s="5" t="str">
        <f>IFERROR(VLOOKUP(C27,②登録!$A$6:$H$105,6,FALSE),"")</f>
        <v/>
      </c>
      <c r="I27" s="5" t="str">
        <f>IFERROR(VLOOKUP(C27,②登録!$A$6:$H$105,7,FALSE),"")</f>
        <v/>
      </c>
      <c r="J27" s="7" t="str">
        <f>IFERROR(VLOOKUP(C27,②登録!$A$6:$H$105,8,FALSE),"")</f>
        <v/>
      </c>
      <c r="K27" s="37"/>
      <c r="L27" s="56"/>
      <c r="N27" s="9" t="s">
        <v>506</v>
      </c>
    </row>
    <row r="28" spans="2:14" ht="25" customHeight="1" x14ac:dyDescent="0.55000000000000004">
      <c r="B28" s="53"/>
      <c r="C28" s="25"/>
      <c r="D28" s="5" t="str">
        <f>IFERROR(VLOOKUP(C28,②登録!$A$6:$H$105,2,FALSE),"")</f>
        <v/>
      </c>
      <c r="E28" s="5" t="str">
        <f>IFERROR(VLOOKUP(C28,②登録!$A$6:$H$105,3,FALSE),"")</f>
        <v/>
      </c>
      <c r="F28" s="5" t="str">
        <f>IFERROR(VLOOKUP(C28,②登録!$A$6:$H$105,4,FALSE),"")</f>
        <v/>
      </c>
      <c r="G28" s="5" t="str">
        <f>IFERROR(VLOOKUP(C28,②登録!$A$6:$H$105,5,FALSE),"")</f>
        <v/>
      </c>
      <c r="H28" s="5" t="str">
        <f>IFERROR(VLOOKUP(C28,②登録!$A$6:$H$105,6,FALSE),"")</f>
        <v/>
      </c>
      <c r="I28" s="5" t="str">
        <f>IFERROR(VLOOKUP(C28,②登録!$A$6:$H$105,7,FALSE),"")</f>
        <v/>
      </c>
      <c r="J28" s="7" t="str">
        <f>IFERROR(VLOOKUP(C28,②登録!$A$6:$H$105,8,FALSE),"")</f>
        <v/>
      </c>
      <c r="K28" s="37"/>
      <c r="L28" s="56"/>
      <c r="N28" s="9" t="s">
        <v>507</v>
      </c>
    </row>
    <row r="29" spans="2:14" ht="25" customHeight="1" x14ac:dyDescent="0.55000000000000004">
      <c r="B29" s="52" t="s">
        <v>479</v>
      </c>
      <c r="C29" s="25"/>
      <c r="D29" s="5" t="str">
        <f>IFERROR(VLOOKUP(C29,②登録!$A$6:$H$105,2,FALSE),"")</f>
        <v/>
      </c>
      <c r="E29" s="5" t="str">
        <f>IFERROR(VLOOKUP(C29,②登録!$A$6:$H$105,3,FALSE),"")</f>
        <v/>
      </c>
      <c r="F29" s="5" t="str">
        <f>IFERROR(VLOOKUP(C29,②登録!$A$6:$H$105,4,FALSE),"")</f>
        <v/>
      </c>
      <c r="G29" s="5" t="str">
        <f>IFERROR(VLOOKUP(C29,②登録!$A$6:$H$105,5,FALSE),"")</f>
        <v/>
      </c>
      <c r="H29" s="5" t="str">
        <f>IFERROR(VLOOKUP(C29,②登録!$A$6:$H$105,6,FALSE),"")</f>
        <v/>
      </c>
      <c r="I29" s="5" t="str">
        <f>IFERROR(VLOOKUP(C29,②登録!$A$6:$H$105,7,FALSE),"")</f>
        <v/>
      </c>
      <c r="J29" s="7" t="str">
        <f>IFERROR(VLOOKUP(C29,②登録!$A$6:$H$105,8,FALSE),"")</f>
        <v/>
      </c>
      <c r="K29" s="37"/>
      <c r="L29" s="56"/>
      <c r="N29" s="9" t="s">
        <v>508</v>
      </c>
    </row>
    <row r="30" spans="2:14" ht="25" customHeight="1" x14ac:dyDescent="0.55000000000000004">
      <c r="B30" s="53"/>
      <c r="C30" s="25"/>
      <c r="D30" s="5" t="str">
        <f>IFERROR(VLOOKUP(C30,②登録!$A$6:$H$105,2,FALSE),"")</f>
        <v/>
      </c>
      <c r="E30" s="5" t="str">
        <f>IFERROR(VLOOKUP(C30,②登録!$A$6:$H$105,3,FALSE),"")</f>
        <v/>
      </c>
      <c r="F30" s="5" t="str">
        <f>IFERROR(VLOOKUP(C30,②登録!$A$6:$H$105,4,FALSE),"")</f>
        <v/>
      </c>
      <c r="G30" s="5" t="str">
        <f>IFERROR(VLOOKUP(C30,②登録!$A$6:$H$105,5,FALSE),"")</f>
        <v/>
      </c>
      <c r="H30" s="5" t="str">
        <f>IFERROR(VLOOKUP(C30,②登録!$A$6:$H$105,6,FALSE),"")</f>
        <v/>
      </c>
      <c r="I30" s="5" t="str">
        <f>IFERROR(VLOOKUP(C30,②登録!$A$6:$H$105,7,FALSE),"")</f>
        <v/>
      </c>
      <c r="J30" s="7" t="str">
        <f>IFERROR(VLOOKUP(C30,②登録!$A$6:$H$105,8,FALSE),"")</f>
        <v/>
      </c>
      <c r="K30" s="37"/>
      <c r="L30" s="56"/>
      <c r="N30" s="9" t="s">
        <v>509</v>
      </c>
    </row>
    <row r="31" spans="2:14" ht="25" customHeight="1" x14ac:dyDescent="0.55000000000000004">
      <c r="B31" s="52" t="s">
        <v>480</v>
      </c>
      <c r="C31" s="25"/>
      <c r="D31" s="5" t="str">
        <f>IFERROR(VLOOKUP(C31,②登録!$A$6:$H$105,2,FALSE),"")</f>
        <v/>
      </c>
      <c r="E31" s="5" t="str">
        <f>IFERROR(VLOOKUP(C31,②登録!$A$6:$H$105,3,FALSE),"")</f>
        <v/>
      </c>
      <c r="F31" s="5" t="str">
        <f>IFERROR(VLOOKUP(C31,②登録!$A$6:$H$105,4,FALSE),"")</f>
        <v/>
      </c>
      <c r="G31" s="5" t="str">
        <f>IFERROR(VLOOKUP(C31,②登録!$A$6:$H$105,5,FALSE),"")</f>
        <v/>
      </c>
      <c r="H31" s="5" t="str">
        <f>IFERROR(VLOOKUP(C31,②登録!$A$6:$H$105,6,FALSE),"")</f>
        <v/>
      </c>
      <c r="I31" s="5" t="str">
        <f>IFERROR(VLOOKUP(C31,②登録!$A$6:$H$105,7,FALSE),"")</f>
        <v/>
      </c>
      <c r="J31" s="7" t="str">
        <f>IFERROR(VLOOKUP(C31,②登録!$A$6:$H$105,8,FALSE),"")</f>
        <v/>
      </c>
      <c r="K31" s="37"/>
      <c r="L31" s="56"/>
      <c r="N31" s="9" t="s">
        <v>510</v>
      </c>
    </row>
    <row r="32" spans="2:14" ht="25" customHeight="1" x14ac:dyDescent="0.55000000000000004">
      <c r="B32" s="53"/>
      <c r="C32" s="25"/>
      <c r="D32" s="5" t="str">
        <f>IFERROR(VLOOKUP(C32,②登録!$A$6:$H$105,2,FALSE),"")</f>
        <v/>
      </c>
      <c r="E32" s="5" t="str">
        <f>IFERROR(VLOOKUP(C32,②登録!$A$6:$H$105,3,FALSE),"")</f>
        <v/>
      </c>
      <c r="F32" s="5" t="str">
        <f>IFERROR(VLOOKUP(C32,②登録!$A$6:$H$105,4,FALSE),"")</f>
        <v/>
      </c>
      <c r="G32" s="5" t="str">
        <f>IFERROR(VLOOKUP(C32,②登録!$A$6:$H$105,5,FALSE),"")</f>
        <v/>
      </c>
      <c r="H32" s="5" t="str">
        <f>IFERROR(VLOOKUP(C32,②登録!$A$6:$H$105,6,FALSE),"")</f>
        <v/>
      </c>
      <c r="I32" s="5" t="str">
        <f>IFERROR(VLOOKUP(C32,②登録!$A$6:$H$105,7,FALSE),"")</f>
        <v/>
      </c>
      <c r="J32" s="7" t="str">
        <f>IFERROR(VLOOKUP(C32,②登録!$A$6:$H$105,8,FALSE),"")</f>
        <v/>
      </c>
      <c r="K32" s="37"/>
      <c r="L32" s="56"/>
      <c r="N32" s="9" t="s">
        <v>511</v>
      </c>
    </row>
    <row r="33" spans="2:14" ht="25" customHeight="1" x14ac:dyDescent="0.55000000000000004">
      <c r="B33" s="52" t="s">
        <v>481</v>
      </c>
      <c r="C33" s="25"/>
      <c r="D33" s="5" t="str">
        <f>IFERROR(VLOOKUP(C33,②登録!$A$6:$H$105,2,FALSE),"")</f>
        <v/>
      </c>
      <c r="E33" s="5" t="str">
        <f>IFERROR(VLOOKUP(C33,②登録!$A$6:$H$105,3,FALSE),"")</f>
        <v/>
      </c>
      <c r="F33" s="5" t="str">
        <f>IFERROR(VLOOKUP(C33,②登録!$A$6:$H$105,4,FALSE),"")</f>
        <v/>
      </c>
      <c r="G33" s="5" t="str">
        <f>IFERROR(VLOOKUP(C33,②登録!$A$6:$H$105,5,FALSE),"")</f>
        <v/>
      </c>
      <c r="H33" s="5" t="str">
        <f>IFERROR(VLOOKUP(C33,②登録!$A$6:$H$105,6,FALSE),"")</f>
        <v/>
      </c>
      <c r="I33" s="5" t="str">
        <f>IFERROR(VLOOKUP(C33,②登録!$A$6:$H$105,7,FALSE),"")</f>
        <v/>
      </c>
      <c r="J33" s="7" t="str">
        <f>IFERROR(VLOOKUP(C33,②登録!$A$6:$H$105,8,FALSE),"")</f>
        <v/>
      </c>
      <c r="K33" s="37"/>
      <c r="L33" s="56"/>
      <c r="N33" s="9" t="s">
        <v>512</v>
      </c>
    </row>
    <row r="34" spans="2:14" ht="25" customHeight="1" thickBot="1" x14ac:dyDescent="0.6">
      <c r="B34" s="58"/>
      <c r="C34" s="26"/>
      <c r="D34" s="6" t="str">
        <f>IFERROR(VLOOKUP(C34,②登録!$A$6:$H$105,2,FALSE),"")</f>
        <v/>
      </c>
      <c r="E34" s="6" t="str">
        <f>IFERROR(VLOOKUP(C34,②登録!$A$6:$H$105,3,FALSE),"")</f>
        <v/>
      </c>
      <c r="F34" s="6" t="str">
        <f>IFERROR(VLOOKUP(C34,②登録!$A$6:$H$105,4,FALSE),"")</f>
        <v/>
      </c>
      <c r="G34" s="6" t="str">
        <f>IFERROR(VLOOKUP(C34,②登録!$A$6:$H$105,5,FALSE),"")</f>
        <v/>
      </c>
      <c r="H34" s="6" t="str">
        <f>IFERROR(VLOOKUP(C34,②登録!$A$6:$H$105,6,FALSE),"")</f>
        <v/>
      </c>
      <c r="I34" s="6" t="str">
        <f>IFERROR(VLOOKUP(C34,②登録!$A$6:$H$105,7,FALSE),"")</f>
        <v/>
      </c>
      <c r="J34" s="8" t="str">
        <f>IFERROR(VLOOKUP(C34,②登録!$A$6:$H$105,8,FALSE),"")</f>
        <v/>
      </c>
      <c r="K34" s="39"/>
      <c r="L34" s="57"/>
      <c r="N34" s="9" t="s">
        <v>513</v>
      </c>
    </row>
    <row r="35" spans="2:14" ht="10" customHeight="1" x14ac:dyDescent="0.55000000000000004">
      <c r="N35" s="9" t="s">
        <v>514</v>
      </c>
    </row>
    <row r="36" spans="2:14" x14ac:dyDescent="0.55000000000000004">
      <c r="B36" s="49" t="s">
        <v>185</v>
      </c>
      <c r="C36" s="49"/>
      <c r="D36" s="49"/>
      <c r="E36" s="49"/>
      <c r="F36" s="49"/>
      <c r="G36" s="49"/>
      <c r="H36" s="49"/>
      <c r="I36" s="49"/>
      <c r="J36" s="49"/>
      <c r="K36" s="49"/>
      <c r="N36" s="9" t="s">
        <v>515</v>
      </c>
    </row>
    <row r="37" spans="2:14" ht="25" customHeight="1" x14ac:dyDescent="0.55000000000000004">
      <c r="B37" s="49" t="s">
        <v>192</v>
      </c>
      <c r="C37" s="49"/>
      <c r="D37" s="49"/>
      <c r="E37" s="49"/>
      <c r="F37" s="49"/>
      <c r="G37" s="49"/>
      <c r="H37" s="49"/>
      <c r="I37" s="49"/>
      <c r="J37" s="49"/>
      <c r="K37" s="49"/>
      <c r="N37" s="9" t="s">
        <v>516</v>
      </c>
    </row>
    <row r="38" spans="2:14" ht="25" customHeight="1" thickBot="1" x14ac:dyDescent="0.6">
      <c r="N38" s="9" t="s">
        <v>517</v>
      </c>
    </row>
    <row r="39" spans="2:14" ht="25" customHeight="1" thickBot="1" x14ac:dyDescent="0.6">
      <c r="C39" s="9" t="s">
        <v>179</v>
      </c>
      <c r="D39" s="15" t="s">
        <v>180</v>
      </c>
      <c r="E39" s="27"/>
      <c r="F39" s="9" t="s">
        <v>181</v>
      </c>
      <c r="G39" s="27"/>
      <c r="H39" s="9" t="s">
        <v>182</v>
      </c>
      <c r="N39" s="9" t="s">
        <v>518</v>
      </c>
    </row>
    <row r="40" spans="2:14" ht="10" customHeight="1" thickBot="1" x14ac:dyDescent="0.6">
      <c r="N40" s="9" t="s">
        <v>519</v>
      </c>
    </row>
    <row r="41" spans="2:14" ht="18.5" thickBot="1" x14ac:dyDescent="0.6">
      <c r="C41" s="9" t="s">
        <v>183</v>
      </c>
      <c r="D41" s="27"/>
      <c r="N41" s="9" t="s">
        <v>520</v>
      </c>
    </row>
    <row r="42" spans="2:14" ht="10" customHeight="1" thickBot="1" x14ac:dyDescent="0.6"/>
    <row r="43" spans="2:14" ht="18.5" thickBot="1" x14ac:dyDescent="0.6">
      <c r="C43" s="9" t="s">
        <v>184</v>
      </c>
      <c r="D43" s="27"/>
    </row>
    <row r="44" spans="2:14" ht="25" customHeight="1" x14ac:dyDescent="0.55000000000000004"/>
    <row r="45" spans="2:14" ht="25" customHeight="1" x14ac:dyDescent="0.55000000000000004"/>
    <row r="46" spans="2:14" ht="25" customHeight="1" x14ac:dyDescent="0.55000000000000004"/>
    <row r="47" spans="2:14" ht="25" customHeight="1" x14ac:dyDescent="0.55000000000000004"/>
    <row r="48" spans="2:14" ht="25" customHeight="1" x14ac:dyDescent="0.55000000000000004"/>
    <row r="49" ht="25" customHeight="1" x14ac:dyDescent="0.55000000000000004"/>
    <row r="50" ht="10" customHeight="1" x14ac:dyDescent="0.55000000000000004"/>
    <row r="53" ht="10" customHeight="1" x14ac:dyDescent="0.55000000000000004"/>
    <row r="54" ht="20.149999999999999" customHeight="1" x14ac:dyDescent="0.55000000000000004"/>
    <row r="55" ht="10" customHeight="1" x14ac:dyDescent="0.55000000000000004"/>
    <row r="56" ht="20.149999999999999" customHeight="1" x14ac:dyDescent="0.55000000000000004"/>
    <row r="57" ht="10" customHeight="1" x14ac:dyDescent="0.55000000000000004"/>
    <row r="58" ht="20.149999999999999" customHeight="1" x14ac:dyDescent="0.55000000000000004"/>
  </sheetData>
  <sheetProtection algorithmName="SHA-512" hashValue="XR02nSatl0q7OzW2nNVFi0fAE32B0qWOnfnCWwhp9KVHy2gFV8zbtg2Q3Qa/ppfXdhBMYn6wzOCbb3zIOMXb4A==" saltValue="QwpX867hjSSHdpgw4MJJpw==" spinCount="100000" sheet="1" objects="1" scenarios="1"/>
  <mergeCells count="25">
    <mergeCell ref="B31:B32"/>
    <mergeCell ref="B33:B34"/>
    <mergeCell ref="A2:L2"/>
    <mergeCell ref="I3:L3"/>
    <mergeCell ref="B7:B8"/>
    <mergeCell ref="A5:A8"/>
    <mergeCell ref="C5:D5"/>
    <mergeCell ref="D7:L7"/>
    <mergeCell ref="D8:L8"/>
    <mergeCell ref="B37:K37"/>
    <mergeCell ref="B36:K36"/>
    <mergeCell ref="B10:C10"/>
    <mergeCell ref="B20:C20"/>
    <mergeCell ref="B23:B24"/>
    <mergeCell ref="B25:B26"/>
    <mergeCell ref="B27:B28"/>
    <mergeCell ref="B29:B30"/>
    <mergeCell ref="F11:L11"/>
    <mergeCell ref="F21:L21"/>
    <mergeCell ref="L23:L24"/>
    <mergeCell ref="L25:L26"/>
    <mergeCell ref="L27:L28"/>
    <mergeCell ref="L29:L30"/>
    <mergeCell ref="L31:L32"/>
    <mergeCell ref="L33:L34"/>
  </mergeCells>
  <phoneticPr fontId="3"/>
  <dataValidations count="1">
    <dataValidation type="list" allowBlank="1" showInputMessage="1" showErrorMessage="1" sqref="L23:L34 L13:L18" xr:uid="{398B380E-5FBE-4BEF-8C8B-8C8023629662}">
      <formula1>$N$3:$N$41</formula1>
    </dataValidation>
  </dataValidations>
  <pageMargins left="0.7" right="0.7" top="0.75" bottom="0.75" header="0.3" footer="0.3"/>
  <pageSetup paperSize="9" scale="62"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9D536-E6D4-4EAC-8622-09BFBF3C64D8}">
  <sheetPr codeName="Sheet5">
    <tabColor theme="1"/>
  </sheetPr>
  <dimension ref="A1:G6"/>
  <sheetViews>
    <sheetView zoomScaleNormal="100" workbookViewId="0"/>
  </sheetViews>
  <sheetFormatPr defaultRowHeight="18" x14ac:dyDescent="0.55000000000000004"/>
  <cols>
    <col min="2" max="7" width="13.75" customWidth="1"/>
  </cols>
  <sheetData>
    <row r="1" spans="1:7" x14ac:dyDescent="0.55000000000000004">
      <c r="A1" t="s">
        <v>473</v>
      </c>
      <c r="B1" t="str">
        <f>IF((③女子入力!$K$13)*1=1,(③女子入力!$E$13&amp;"　"&amp;③女子入力!$F$13&amp;"①"),(③女子入力!$E$13&amp;"　"&amp;③女子入力!$F$13))</f>
        <v>　</v>
      </c>
      <c r="C1" t="e">
        <f>VLOOKUP(③女子入力!$C$5,②登録!$L:$N,3,FALSE)</f>
        <v>#N/A</v>
      </c>
      <c r="D1">
        <v>-1</v>
      </c>
      <c r="E1" t="str">
        <f>IF(③女子入力!$G$13="","",(③女子入力!$G$13&amp;"　"&amp;③女子入力!$H$13))</f>
        <v/>
      </c>
      <c r="F1" t="s">
        <v>194</v>
      </c>
      <c r="G1" t="s">
        <v>194</v>
      </c>
    </row>
    <row r="2" spans="1:7" x14ac:dyDescent="0.55000000000000004">
      <c r="A2" t="s">
        <v>473</v>
      </c>
      <c r="B2" t="str">
        <f>IF((③女子入力!$K$14)*1=1,(③女子入力!$E$14&amp;"　"&amp;③女子入力!$F$14&amp;"①"),(③女子入力!$E$14&amp;"　"&amp;③女子入力!$F$14))</f>
        <v>　</v>
      </c>
      <c r="C2" t="e">
        <f>VLOOKUP(③女子入力!$C$5,②登録!$L:$N,3,FALSE)</f>
        <v>#N/A</v>
      </c>
      <c r="D2">
        <v>-1</v>
      </c>
      <c r="E2" t="str">
        <f>IF(③女子入力!$G$14="","",(③女子入力!$G$14&amp;"　"&amp;③女子入力!$H$14))</f>
        <v/>
      </c>
      <c r="F2" t="s">
        <v>194</v>
      </c>
      <c r="G2" t="s">
        <v>194</v>
      </c>
    </row>
    <row r="3" spans="1:7" x14ac:dyDescent="0.55000000000000004">
      <c r="A3" t="s">
        <v>473</v>
      </c>
      <c r="B3" t="str">
        <f>IF((③女子入力!$K$15)*1=1,(③女子入力!$E$15&amp;"　"&amp;③女子入力!$F$15&amp;"①"),(③女子入力!$E$15&amp;"　"&amp;③女子入力!$F$15))</f>
        <v>　</v>
      </c>
      <c r="C3" t="e">
        <f>VLOOKUP(③女子入力!$C$5,②登録!$L:$N,3,FALSE)</f>
        <v>#N/A</v>
      </c>
      <c r="D3">
        <v>-1</v>
      </c>
      <c r="E3" t="str">
        <f>IF(③女子入力!$G$15="","",(③女子入力!$G$15&amp;"　"&amp;③女子入力!$H$15))</f>
        <v/>
      </c>
      <c r="F3" t="s">
        <v>194</v>
      </c>
      <c r="G3" t="s">
        <v>194</v>
      </c>
    </row>
    <row r="4" spans="1:7" x14ac:dyDescent="0.55000000000000004">
      <c r="A4" t="s">
        <v>473</v>
      </c>
      <c r="B4" t="str">
        <f>IF((③女子入力!$K$16)*1=1,(③女子入力!$E$16&amp;"　"&amp;③女子入力!$F$16&amp;"①"),(③女子入力!$E$16&amp;"　"&amp;③女子入力!$F$16))</f>
        <v>　</v>
      </c>
      <c r="C4" t="e">
        <f>VLOOKUP(③女子入力!$C$5,②登録!$L:$N,3,FALSE)</f>
        <v>#N/A</v>
      </c>
      <c r="D4">
        <v>-1</v>
      </c>
      <c r="E4" t="str">
        <f>IF(③女子入力!$G$16="","",(③女子入力!$G$16&amp;"　"&amp;③女子入力!$H$16))</f>
        <v/>
      </c>
    </row>
    <row r="5" spans="1:7" x14ac:dyDescent="0.55000000000000004">
      <c r="A5" t="s">
        <v>473</v>
      </c>
      <c r="B5" t="str">
        <f>IF((③女子入力!$K$17)*1=1,(③女子入力!$E$17&amp;"　"&amp;③女子入力!$F$17&amp;"①"),(③女子入力!$E$17&amp;"　"&amp;③女子入力!$F$17))</f>
        <v>　</v>
      </c>
      <c r="C5" t="e">
        <f>VLOOKUP(③女子入力!$C$5,②登録!$L:$N,3,FALSE)</f>
        <v>#N/A</v>
      </c>
      <c r="D5">
        <v>-1</v>
      </c>
      <c r="E5" t="str">
        <f>IF(③女子入力!$G$17="","",(③女子入力!$G$17&amp;"　"&amp;③女子入力!$H$17))</f>
        <v/>
      </c>
    </row>
    <row r="6" spans="1:7" x14ac:dyDescent="0.55000000000000004">
      <c r="A6" t="s">
        <v>475</v>
      </c>
      <c r="B6" t="str">
        <f>IF((③女子入力!$K$18)*1=1,(③女子入力!$E$18&amp;"　"&amp;③女子入力!$F$18&amp;"①"),(③女子入力!$E$18&amp;"　"&amp;③女子入力!$F$18))</f>
        <v>　</v>
      </c>
      <c r="C6" t="e">
        <f>VLOOKUP(③女子入力!$C$5,②登録!$L:$N,3,FALSE)</f>
        <v>#N/A</v>
      </c>
      <c r="D6">
        <v>-1</v>
      </c>
      <c r="E6" t="str">
        <f>IF(③女子入力!$G$18="","",(③女子入力!$G$18&amp;"　"&amp;③女子入力!$H$18))</f>
        <v/>
      </c>
    </row>
  </sheetData>
  <sheetProtection algorithmName="SHA-512" hashValue="pVaBTptWDOvx0e65G+PM0VP3HQswZnZTz0WCC2yXR0CLoLNP42IRcbSlErNx0Fqg+LBvU8KewL09El7Zip40JA==" saltValue="6k0axwdZQAeovm20xu/7rA==" spinCount="100000" sheet="1" objects="1" scenarios="1" selectLockedCells="1" selectUnlockedCells="1"/>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B312C-2EE3-4C26-AA53-2DD2519A4DA1}">
  <sheetPr codeName="Sheet6">
    <tabColor theme="1"/>
  </sheetPr>
  <dimension ref="A1:J6"/>
  <sheetViews>
    <sheetView workbookViewId="0"/>
  </sheetViews>
  <sheetFormatPr defaultRowHeight="18" x14ac:dyDescent="0.55000000000000004"/>
  <cols>
    <col min="2" max="10" width="13.75" customWidth="1"/>
  </cols>
  <sheetData>
    <row r="1" spans="1:10" x14ac:dyDescent="0.55000000000000004">
      <c r="A1" t="s">
        <v>474</v>
      </c>
      <c r="B1" t="str">
        <f>IF((③女子入力!$K$23)*1=1,(③女子入力!$E$23&amp;"　"&amp;③女子入力!$F$23&amp;"①"),(③女子入力!$E$23&amp;"　"&amp;③女子入力!$F$23))</f>
        <v>　</v>
      </c>
      <c r="C1" t="str">
        <f>IF((③女子入力!$K$24)*1=1,(③女子入力!$E$24&amp;"　"&amp;③女子入力!$F$24&amp;"①"),(③女子入力!$E$24&amp;"　"&amp;③女子入力!$F$24))</f>
        <v>　</v>
      </c>
      <c r="D1" t="e">
        <f>VLOOKUP(③女子入力!$C$5,②登録!$L:$N,3,FALSE)</f>
        <v>#N/A</v>
      </c>
      <c r="E1" t="e">
        <f>VLOOKUP(③女子入力!$C$5,②登録!$L:$N,3,FALSE)</f>
        <v>#N/A</v>
      </c>
      <c r="F1">
        <v>-1</v>
      </c>
      <c r="G1" t="str">
        <f>IF(③女子入力!$G$23="","",(③女子入力!$G$23&amp;"　"&amp;③女子入力!$H$23))</f>
        <v/>
      </c>
      <c r="H1" t="str">
        <f>IF(③女子入力!$G$24="","",(③女子入力!$G$24&amp;"　"&amp;③女子入力!$H$24))</f>
        <v/>
      </c>
      <c r="I1" t="s">
        <v>194</v>
      </c>
      <c r="J1" t="s">
        <v>194</v>
      </c>
    </row>
    <row r="2" spans="1:10" x14ac:dyDescent="0.55000000000000004">
      <c r="A2" t="s">
        <v>474</v>
      </c>
      <c r="B2" t="str">
        <f>IF((③女子入力!$K$25)*1=1,(③女子入力!$E$25&amp;"　"&amp;③女子入力!$F$25&amp;"①"),(③女子入力!$E$25&amp;"　"&amp;③女子入力!$F$25))</f>
        <v>　</v>
      </c>
      <c r="C2" t="str">
        <f>IF((③女子入力!$K$26)*1=1,(③女子入力!$E$26&amp;"　"&amp;③女子入力!$F$26&amp;"①"),(③女子入力!$E$26&amp;"　"&amp;③女子入力!$F$26))</f>
        <v>　</v>
      </c>
      <c r="D2" t="e">
        <f>VLOOKUP(③女子入力!$C$5,②登録!$L:$N,3,FALSE)</f>
        <v>#N/A</v>
      </c>
      <c r="E2" t="e">
        <f>VLOOKUP(③女子入力!$C$5,②登録!$L:$N,3,FALSE)</f>
        <v>#N/A</v>
      </c>
      <c r="F2">
        <v>-1</v>
      </c>
      <c r="G2" t="str">
        <f>IF(③女子入力!$G$25="","",(③女子入力!$G$25&amp;"　"&amp;③女子入力!$H$25))</f>
        <v/>
      </c>
      <c r="H2" t="str">
        <f>IF(③女子入力!$G$26="","",(③女子入力!$G$26&amp;"　"&amp;③女子入力!$H$26))</f>
        <v/>
      </c>
      <c r="I2" t="s">
        <v>194</v>
      </c>
      <c r="J2" t="s">
        <v>194</v>
      </c>
    </row>
    <row r="3" spans="1:10" x14ac:dyDescent="0.55000000000000004">
      <c r="A3" t="s">
        <v>474</v>
      </c>
      <c r="B3" t="str">
        <f>IF((③女子入力!$K$27)*1=1,(③女子入力!$E$27&amp;"　"&amp;③女子入力!$F$27&amp;"①"),(③女子入力!$E$27&amp;"　"&amp;③女子入力!$F$27))</f>
        <v>　</v>
      </c>
      <c r="C3" t="str">
        <f>IF((③女子入力!$K$28)*1=1,(③女子入力!$E$28&amp;"　"&amp;③女子入力!$F$28&amp;"①"),(③女子入力!$E$28&amp;"　"&amp;③女子入力!$F$28))</f>
        <v>　</v>
      </c>
      <c r="D3" t="e">
        <f>VLOOKUP(③女子入力!$C$5,②登録!$L:$N,3,FALSE)</f>
        <v>#N/A</v>
      </c>
      <c r="E3" t="e">
        <f>VLOOKUP(③女子入力!$C$5,②登録!$L:$N,3,FALSE)</f>
        <v>#N/A</v>
      </c>
      <c r="F3">
        <v>-1</v>
      </c>
      <c r="G3" t="str">
        <f>IF(③女子入力!$G$27="","",(③女子入力!$G$27&amp;"　"&amp;③女子入力!$H$27))</f>
        <v/>
      </c>
      <c r="H3" t="str">
        <f>IF(③女子入力!$G$28="","",(③女子入力!$G$28&amp;"　"&amp;③女子入力!$H$28))</f>
        <v/>
      </c>
      <c r="I3" t="s">
        <v>194</v>
      </c>
      <c r="J3" t="s">
        <v>194</v>
      </c>
    </row>
    <row r="4" spans="1:10" x14ac:dyDescent="0.55000000000000004">
      <c r="A4" t="s">
        <v>474</v>
      </c>
      <c r="B4" t="str">
        <f>IF((③女子入力!$K$29)*1=1,(③女子入力!$E$29&amp;"　"&amp;③女子入力!$F$29&amp;"①"),(③女子入力!$E$29&amp;"　"&amp;③女子入力!$F$29))</f>
        <v>　</v>
      </c>
      <c r="C4" t="str">
        <f>IF((③女子入力!$K$30)*1=1,(③女子入力!$E$30&amp;"　"&amp;③女子入力!$F$30&amp;"①"),(③女子入力!$E$30&amp;"　"&amp;③女子入力!$F$30))</f>
        <v>　</v>
      </c>
      <c r="D4" t="e">
        <f>VLOOKUP(③女子入力!$C$5,②登録!$L:$N,3,FALSE)</f>
        <v>#N/A</v>
      </c>
      <c r="E4" t="e">
        <f>VLOOKUP(③女子入力!$C$5,②登録!$L:$N,3,FALSE)</f>
        <v>#N/A</v>
      </c>
      <c r="F4">
        <v>-1</v>
      </c>
      <c r="G4" t="str">
        <f>IF(③女子入力!$G$29="","",(③女子入力!$G$29&amp;"　"&amp;③女子入力!$H$29))</f>
        <v/>
      </c>
      <c r="H4" t="str">
        <f>IF(③女子入力!$G$30="","",(③女子入力!$G$30&amp;"　"&amp;③女子入力!$H$30))</f>
        <v/>
      </c>
    </row>
    <row r="5" spans="1:10" x14ac:dyDescent="0.55000000000000004">
      <c r="A5" t="s">
        <v>474</v>
      </c>
      <c r="B5" t="str">
        <f>IF((③女子入力!$K$31)*1=1,(③女子入力!$E$31&amp;"　"&amp;③女子入力!$F$31&amp;"①"),(③女子入力!$E$31&amp;"　"&amp;③女子入力!$F$31))</f>
        <v>　</v>
      </c>
      <c r="C5" t="str">
        <f>IF((③女子入力!$K$32)*1=1,(③女子入力!$E$32&amp;"　"&amp;③女子入力!$F$32&amp;"①"),(③女子入力!$E$32&amp;"　"&amp;③女子入力!$F$32))</f>
        <v>　</v>
      </c>
      <c r="D5" t="e">
        <f>VLOOKUP(③女子入力!$C$5,②登録!$L:$N,3,FALSE)</f>
        <v>#N/A</v>
      </c>
      <c r="E5" t="e">
        <f>VLOOKUP(③女子入力!$C$5,②登録!$L:$N,3,FALSE)</f>
        <v>#N/A</v>
      </c>
      <c r="F5">
        <v>-1</v>
      </c>
      <c r="G5" t="str">
        <f>IF(③女子入力!$G$31="","",(③女子入力!$G$31&amp;"　"&amp;③女子入力!$H$31))</f>
        <v/>
      </c>
      <c r="H5" t="str">
        <f>IF(③女子入力!$G$32="","",(③女子入力!$G$32&amp;"　"&amp;③女子入力!$H$32))</f>
        <v/>
      </c>
    </row>
    <row r="6" spans="1:10" x14ac:dyDescent="0.55000000000000004">
      <c r="A6" t="s">
        <v>474</v>
      </c>
      <c r="B6" t="str">
        <f>IF((③女子入力!$K$33)*1=1,(③女子入力!$E$33&amp;"　"&amp;③女子入力!$F$33&amp;"①"),(③女子入力!$E$33&amp;"　"&amp;③女子入力!$F$33))</f>
        <v>　</v>
      </c>
      <c r="C6" t="str">
        <f>IF((③女子入力!$K$34)*1=1,(③女子入力!$E$34&amp;"　"&amp;③女子入力!$F$34&amp;"①"),(③女子入力!$E$34&amp;"　"&amp;③女子入力!$F$34))</f>
        <v>　</v>
      </c>
      <c r="D6" t="e">
        <f>VLOOKUP(③女子入力!$C$5,②登録!$L:$N,3,FALSE)</f>
        <v>#N/A</v>
      </c>
      <c r="E6" t="e">
        <f>VLOOKUP(③女子入力!$C$5,②登録!$L:$N,3,FALSE)</f>
        <v>#N/A</v>
      </c>
      <c r="F6">
        <v>-1</v>
      </c>
      <c r="G6" t="str">
        <f>IF(③女子入力!$G$33="","",(③女子入力!$G$33&amp;"　"&amp;③女子入力!$H$33))</f>
        <v/>
      </c>
      <c r="H6" t="str">
        <f>IF(③女子入力!$G$34="","",(③女子入力!$G$34&amp;"　"&amp;③女子入力!$H$34))</f>
        <v/>
      </c>
    </row>
  </sheetData>
  <sheetProtection algorithmName="SHA-512" hashValue="aA9osckQU32Fj1vIM4Ju2eV9dgT/RsEqMn9BHOHuES0kvKLonH0wYnn4yM/m5iy84CUhVMnyHG2rOhMIEddzPA==" saltValue="Zq2FsbGA+gAmZzUaWyZDVQ==" spinCount="100000" sheet="1" objects="1" scenarios="1" selectLockedCells="1" selectUnlockedCells="1"/>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25E7F-4AE4-4F2A-BD66-E9FCFFB4EF81}">
  <sheetPr codeName="Sheet9">
    <tabColor theme="1"/>
  </sheetPr>
  <dimension ref="A1:H6"/>
  <sheetViews>
    <sheetView workbookViewId="0"/>
  </sheetViews>
  <sheetFormatPr defaultRowHeight="18" x14ac:dyDescent="0.55000000000000004"/>
  <sheetData>
    <row r="1" spans="1:8" x14ac:dyDescent="0.55000000000000004">
      <c r="A1" t="str">
        <f>③女子入力!$C$6</f>
        <v/>
      </c>
      <c r="B1" t="str">
        <f>③女子入力!$C$5</f>
        <v/>
      </c>
      <c r="C1" t="e">
        <f>VLOOKUP(B1,②登録!$L:$M,2,FALSE)</f>
        <v>#N/A</v>
      </c>
      <c r="D1" t="str">
        <f>③女子入力!$E$13&amp;"　"&amp;③女子入力!$F$13</f>
        <v>　</v>
      </c>
      <c r="E1" t="str">
        <f>③女子入力!$G$13&amp;"　"&amp;③女子入力!$H$13</f>
        <v>　</v>
      </c>
      <c r="F1">
        <f>③女子入力!$K$13</f>
        <v>0</v>
      </c>
      <c r="G1">
        <f>③女子入力!$C$13</f>
        <v>0</v>
      </c>
      <c r="H1">
        <f>③女子入力!$L$13</f>
        <v>0</v>
      </c>
    </row>
    <row r="2" spans="1:8" x14ac:dyDescent="0.55000000000000004">
      <c r="A2" t="str">
        <f>③女子入力!$C$6</f>
        <v/>
      </c>
      <c r="B2" t="str">
        <f>③女子入力!$C$5</f>
        <v/>
      </c>
      <c r="C2" t="e">
        <f>VLOOKUP(B2,②登録!$L:$M,2,FALSE)</f>
        <v>#N/A</v>
      </c>
      <c r="D2" t="str">
        <f>③女子入力!$E$14&amp;"　"&amp;③女子入力!$F$14</f>
        <v>　</v>
      </c>
      <c r="E2" t="str">
        <f>③女子入力!$G$14&amp;"　"&amp;③女子入力!$H$14</f>
        <v>　</v>
      </c>
      <c r="F2">
        <f>③女子入力!$K$14</f>
        <v>0</v>
      </c>
      <c r="G2">
        <f>③女子入力!$C$14</f>
        <v>0</v>
      </c>
      <c r="H2">
        <f>③女子入力!$L$14</f>
        <v>0</v>
      </c>
    </row>
    <row r="3" spans="1:8" x14ac:dyDescent="0.55000000000000004">
      <c r="A3" t="str">
        <f>③女子入力!$C$6</f>
        <v/>
      </c>
      <c r="B3" t="str">
        <f>③女子入力!$C$5</f>
        <v/>
      </c>
      <c r="C3" t="e">
        <f>VLOOKUP(B3,②登録!$L:$M,2,FALSE)</f>
        <v>#N/A</v>
      </c>
      <c r="D3" t="str">
        <f>③女子入力!$E$15&amp;"　"&amp;③女子入力!$F$15</f>
        <v>　</v>
      </c>
      <c r="E3" t="str">
        <f>③女子入力!$G$15&amp;"　"&amp;③女子入力!$H$15</f>
        <v>　</v>
      </c>
      <c r="F3">
        <f>③女子入力!$K$15</f>
        <v>0</v>
      </c>
      <c r="G3">
        <f>③女子入力!$C$15</f>
        <v>0</v>
      </c>
      <c r="H3">
        <f>③女子入力!$L$15</f>
        <v>0</v>
      </c>
    </row>
    <row r="4" spans="1:8" x14ac:dyDescent="0.55000000000000004">
      <c r="A4" t="str">
        <f>③女子入力!$C$6</f>
        <v/>
      </c>
      <c r="B4" t="str">
        <f>③女子入力!$C$5</f>
        <v/>
      </c>
      <c r="C4" t="e">
        <f>VLOOKUP(B4,②登録!$L:$M,2,FALSE)</f>
        <v>#N/A</v>
      </c>
      <c r="D4" t="str">
        <f>③女子入力!$E$16&amp;"　"&amp;③女子入力!$F$16</f>
        <v>　</v>
      </c>
      <c r="E4" t="str">
        <f>③女子入力!$G$16&amp;"　"&amp;③女子入力!$H$16</f>
        <v>　</v>
      </c>
      <c r="F4">
        <f>③女子入力!$K$16</f>
        <v>0</v>
      </c>
      <c r="G4">
        <f>③女子入力!$C$16</f>
        <v>0</v>
      </c>
      <c r="H4">
        <f>③女子入力!$L$16</f>
        <v>0</v>
      </c>
    </row>
    <row r="5" spans="1:8" x14ac:dyDescent="0.55000000000000004">
      <c r="A5" t="str">
        <f>③女子入力!$C$6</f>
        <v/>
      </c>
      <c r="B5" t="str">
        <f>③女子入力!$C$5</f>
        <v/>
      </c>
      <c r="C5" t="e">
        <f>VLOOKUP(B5,②登録!$L:$M,2,FALSE)</f>
        <v>#N/A</v>
      </c>
      <c r="D5" t="str">
        <f>③女子入力!$E$17&amp;"　"&amp;③女子入力!$F$17</f>
        <v>　</v>
      </c>
      <c r="E5" t="str">
        <f>③女子入力!$G$17&amp;"　"&amp;③女子入力!$H$17</f>
        <v>　</v>
      </c>
      <c r="F5">
        <f>③女子入力!$K$17</f>
        <v>0</v>
      </c>
      <c r="G5">
        <f>③女子入力!$C$17</f>
        <v>0</v>
      </c>
      <c r="H5">
        <f>③女子入力!$L$17</f>
        <v>0</v>
      </c>
    </row>
    <row r="6" spans="1:8" x14ac:dyDescent="0.55000000000000004">
      <c r="A6" t="str">
        <f>③女子入力!$C$6</f>
        <v/>
      </c>
      <c r="B6" t="str">
        <f>③女子入力!$C$5</f>
        <v/>
      </c>
      <c r="C6" t="e">
        <f>VLOOKUP(B6,②登録!$L:$M,2,FALSE)</f>
        <v>#N/A</v>
      </c>
      <c r="D6" t="str">
        <f>③女子入力!$E$18&amp;"　"&amp;③女子入力!$F$18</f>
        <v>　</v>
      </c>
      <c r="E6" t="str">
        <f>③女子入力!$G$18&amp;"　"&amp;③女子入力!$H$18</f>
        <v>　</v>
      </c>
      <c r="F6">
        <f>③女子入力!$K$18</f>
        <v>0</v>
      </c>
      <c r="G6">
        <f>③女子入力!$C$18</f>
        <v>0</v>
      </c>
      <c r="H6">
        <f>③女子入力!$L$18</f>
        <v>0</v>
      </c>
    </row>
  </sheetData>
  <sheetProtection algorithmName="SHA-512" hashValue="PcDeUtnWqPVLhoQGgvpDAK7L8n73S8DFBEnxEe1C45jGQubTwZut+y7Pjc7y/Kt5RhBv4lkequT1oaR5GuAmNw==" saltValue="vD5I3q9aGYbICn5PeJhOSA==" spinCount="100000" sheet="1" objects="1" scenarios="1" selectLockedCells="1" selectUnlockedCells="1"/>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28AA3-2037-4DA7-A8DF-256793F4B8AB}">
  <sheetPr codeName="Sheet10">
    <tabColor theme="1"/>
  </sheetPr>
  <dimension ref="A1:H12"/>
  <sheetViews>
    <sheetView workbookViewId="0"/>
  </sheetViews>
  <sheetFormatPr defaultRowHeight="18" x14ac:dyDescent="0.55000000000000004"/>
  <sheetData>
    <row r="1" spans="1:8" x14ac:dyDescent="0.55000000000000004">
      <c r="A1" t="str">
        <f>③女子入力!$C$6</f>
        <v/>
      </c>
      <c r="B1" t="str">
        <f>③女子入力!$C$5</f>
        <v/>
      </c>
      <c r="C1" t="e">
        <f>VLOOKUP(B1,②登録!$L:$M,2,FALSE)</f>
        <v>#N/A</v>
      </c>
      <c r="D1" t="str">
        <f>③女子入力!$E$23&amp;"　"&amp;③女子入力!$F$23</f>
        <v>　</v>
      </c>
      <c r="E1" t="str">
        <f>③女子入力!$G$23&amp;"　"&amp;③女子入力!$H$23</f>
        <v>　</v>
      </c>
      <c r="F1">
        <f>③女子入力!$K$23</f>
        <v>0</v>
      </c>
      <c r="G1">
        <f>③女子入力!$C$23</f>
        <v>0</v>
      </c>
      <c r="H1">
        <f>③女子入力!$L$23</f>
        <v>0</v>
      </c>
    </row>
    <row r="2" spans="1:8" x14ac:dyDescent="0.55000000000000004">
      <c r="A2" t="str">
        <f>③女子入力!$C$6</f>
        <v/>
      </c>
      <c r="B2" t="str">
        <f>③女子入力!$C$5</f>
        <v/>
      </c>
      <c r="C2" t="e">
        <f>VLOOKUP(B2,②登録!$L:$M,2,FALSE)</f>
        <v>#N/A</v>
      </c>
      <c r="D2" t="str">
        <f>③女子入力!$E$24&amp;"　"&amp;③女子入力!$F$24</f>
        <v>　</v>
      </c>
      <c r="E2" t="str">
        <f>③女子入力!$G$24&amp;"　"&amp;③女子入力!$H$24</f>
        <v>　</v>
      </c>
      <c r="F2">
        <f>③女子入力!$K$24</f>
        <v>0</v>
      </c>
      <c r="G2">
        <f>③女子入力!$C$24</f>
        <v>0</v>
      </c>
      <c r="H2">
        <f>③女子入力!$L$23</f>
        <v>0</v>
      </c>
    </row>
    <row r="3" spans="1:8" x14ac:dyDescent="0.55000000000000004">
      <c r="A3" t="str">
        <f>③女子入力!$C$6</f>
        <v/>
      </c>
      <c r="B3" t="str">
        <f>③女子入力!$C$5</f>
        <v/>
      </c>
      <c r="C3" t="e">
        <f>VLOOKUP(B3,②登録!$L:$M,2,FALSE)</f>
        <v>#N/A</v>
      </c>
      <c r="D3" t="str">
        <f>③女子入力!$E$25&amp;"　"&amp;③女子入力!$F$25</f>
        <v>　</v>
      </c>
      <c r="E3" t="str">
        <f>③女子入力!$G$25&amp;"　"&amp;③女子入力!$H$25</f>
        <v>　</v>
      </c>
      <c r="F3">
        <f>③女子入力!$K$25</f>
        <v>0</v>
      </c>
      <c r="G3">
        <f>③女子入力!$C$25</f>
        <v>0</v>
      </c>
      <c r="H3">
        <f>③女子入力!$L$25</f>
        <v>0</v>
      </c>
    </row>
    <row r="4" spans="1:8" x14ac:dyDescent="0.55000000000000004">
      <c r="A4" t="str">
        <f>③女子入力!$C$6</f>
        <v/>
      </c>
      <c r="B4" t="str">
        <f>③女子入力!$C$5</f>
        <v/>
      </c>
      <c r="C4" t="e">
        <f>VLOOKUP(B4,②登録!$L:$M,2,FALSE)</f>
        <v>#N/A</v>
      </c>
      <c r="D4" t="str">
        <f>③女子入力!$E$26&amp;"　"&amp;③女子入力!$F$26</f>
        <v>　</v>
      </c>
      <c r="E4" t="str">
        <f>③女子入力!$G$26&amp;"　"&amp;③女子入力!$H$26</f>
        <v>　</v>
      </c>
      <c r="F4">
        <f>③女子入力!$K$26</f>
        <v>0</v>
      </c>
      <c r="G4">
        <f>③女子入力!$C$26</f>
        <v>0</v>
      </c>
      <c r="H4">
        <f>③女子入力!$L$25</f>
        <v>0</v>
      </c>
    </row>
    <row r="5" spans="1:8" x14ac:dyDescent="0.55000000000000004">
      <c r="A5" t="str">
        <f>③女子入力!$C$6</f>
        <v/>
      </c>
      <c r="B5" t="str">
        <f>③女子入力!$C$5</f>
        <v/>
      </c>
      <c r="C5" t="e">
        <f>VLOOKUP(B5,②登録!$L:$M,2,FALSE)</f>
        <v>#N/A</v>
      </c>
      <c r="D5" t="str">
        <f>③女子入力!$E$27&amp;"　"&amp;③女子入力!$F$27</f>
        <v>　</v>
      </c>
      <c r="E5" t="str">
        <f>③女子入力!$G$27&amp;"　"&amp;③女子入力!$H$27</f>
        <v>　</v>
      </c>
      <c r="F5">
        <f>③女子入力!$K$27</f>
        <v>0</v>
      </c>
      <c r="G5">
        <f>③女子入力!$C$27</f>
        <v>0</v>
      </c>
      <c r="H5">
        <f>③女子入力!$L$27</f>
        <v>0</v>
      </c>
    </row>
    <row r="6" spans="1:8" x14ac:dyDescent="0.55000000000000004">
      <c r="A6" t="str">
        <f>③女子入力!$C$6</f>
        <v/>
      </c>
      <c r="B6" t="str">
        <f>③女子入力!$C$5</f>
        <v/>
      </c>
      <c r="C6" t="e">
        <f>VLOOKUP(B6,②登録!$L:$M,2,FALSE)</f>
        <v>#N/A</v>
      </c>
      <c r="D6" t="str">
        <f>③女子入力!$E$28&amp;"　"&amp;③女子入力!$F$28</f>
        <v>　</v>
      </c>
      <c r="E6" t="str">
        <f>③女子入力!$G$28&amp;"　"&amp;③女子入力!$H$28</f>
        <v>　</v>
      </c>
      <c r="F6">
        <f>③女子入力!$K$28</f>
        <v>0</v>
      </c>
      <c r="G6">
        <f>③女子入力!$C$28</f>
        <v>0</v>
      </c>
      <c r="H6">
        <f>③女子入力!$L$27</f>
        <v>0</v>
      </c>
    </row>
    <row r="7" spans="1:8" x14ac:dyDescent="0.55000000000000004">
      <c r="A7" t="str">
        <f>③女子入力!$C$6</f>
        <v/>
      </c>
      <c r="B7" t="str">
        <f>③女子入力!$C$5</f>
        <v/>
      </c>
      <c r="C7" t="e">
        <f>VLOOKUP(B7,②登録!$L:$M,2,FALSE)</f>
        <v>#N/A</v>
      </c>
      <c r="D7" t="str">
        <f>③女子入力!$E$29&amp;"　"&amp;③女子入力!$F$29</f>
        <v>　</v>
      </c>
      <c r="E7" t="str">
        <f>③女子入力!$G$29&amp;"　"&amp;③女子入力!$H$29</f>
        <v>　</v>
      </c>
      <c r="F7">
        <f>③女子入力!$K$29</f>
        <v>0</v>
      </c>
      <c r="G7">
        <f>③女子入力!$C$29</f>
        <v>0</v>
      </c>
      <c r="H7">
        <f>③女子入力!$L$29</f>
        <v>0</v>
      </c>
    </row>
    <row r="8" spans="1:8" x14ac:dyDescent="0.55000000000000004">
      <c r="A8" t="str">
        <f>③女子入力!$C$6</f>
        <v/>
      </c>
      <c r="B8" t="str">
        <f>③女子入力!$C$5</f>
        <v/>
      </c>
      <c r="C8" t="e">
        <f>VLOOKUP(B8,②登録!$L:$M,2,FALSE)</f>
        <v>#N/A</v>
      </c>
      <c r="D8" t="str">
        <f>③女子入力!$E$30&amp;"　"&amp;③女子入力!$F$30</f>
        <v>　</v>
      </c>
      <c r="E8" t="str">
        <f>③女子入力!$G$30&amp;"　"&amp;③女子入力!$H$30</f>
        <v>　</v>
      </c>
      <c r="F8">
        <f>③女子入力!$K$30</f>
        <v>0</v>
      </c>
      <c r="G8">
        <f>③女子入力!$C$30</f>
        <v>0</v>
      </c>
      <c r="H8">
        <f>③女子入力!$L$29</f>
        <v>0</v>
      </c>
    </row>
    <row r="9" spans="1:8" x14ac:dyDescent="0.55000000000000004">
      <c r="A9" t="str">
        <f>③女子入力!$C$6</f>
        <v/>
      </c>
      <c r="B9" t="str">
        <f>③女子入力!$C$5</f>
        <v/>
      </c>
      <c r="C9" t="e">
        <f>VLOOKUP(B9,②登録!$L:$M,2,FALSE)</f>
        <v>#N/A</v>
      </c>
      <c r="D9" t="str">
        <f>③女子入力!$E$31&amp;"　"&amp;③女子入力!$F$31</f>
        <v>　</v>
      </c>
      <c r="E9" t="str">
        <f>③女子入力!$G$31&amp;"　"&amp;③女子入力!$H$31</f>
        <v>　</v>
      </c>
      <c r="F9">
        <f>③女子入力!$K$31</f>
        <v>0</v>
      </c>
      <c r="G9">
        <f>③女子入力!$C$31</f>
        <v>0</v>
      </c>
      <c r="H9">
        <f>③女子入力!$L$31</f>
        <v>0</v>
      </c>
    </row>
    <row r="10" spans="1:8" x14ac:dyDescent="0.55000000000000004">
      <c r="A10" t="str">
        <f>③女子入力!$C$6</f>
        <v/>
      </c>
      <c r="B10" t="str">
        <f>③女子入力!$C$5</f>
        <v/>
      </c>
      <c r="C10" t="e">
        <f>VLOOKUP(B10,②登録!$L:$M,2,FALSE)</f>
        <v>#N/A</v>
      </c>
      <c r="D10" t="str">
        <f>③女子入力!$E$32&amp;"　"&amp;③女子入力!$F$32</f>
        <v>　</v>
      </c>
      <c r="E10" t="str">
        <f>③女子入力!$G$32&amp;"　"&amp;③女子入力!$H$32</f>
        <v>　</v>
      </c>
      <c r="F10">
        <f>③女子入力!$K$32</f>
        <v>0</v>
      </c>
      <c r="G10">
        <f>③女子入力!$C$32</f>
        <v>0</v>
      </c>
      <c r="H10">
        <f>③女子入力!$L$31</f>
        <v>0</v>
      </c>
    </row>
    <row r="11" spans="1:8" x14ac:dyDescent="0.55000000000000004">
      <c r="A11" t="str">
        <f>③女子入力!$C$6</f>
        <v/>
      </c>
      <c r="B11" t="str">
        <f>③女子入力!$C$5</f>
        <v/>
      </c>
      <c r="C11" t="e">
        <f>VLOOKUP(B11,②登録!$L:$M,2,FALSE)</f>
        <v>#N/A</v>
      </c>
      <c r="D11" t="str">
        <f>③女子入力!$E$33&amp;"　"&amp;③女子入力!$F$33</f>
        <v>　</v>
      </c>
      <c r="E11" t="str">
        <f>③女子入力!$G$33&amp;"　"&amp;③女子入力!$H$33</f>
        <v>　</v>
      </c>
      <c r="F11">
        <f>③女子入力!$K$33</f>
        <v>0</v>
      </c>
      <c r="G11">
        <f>③女子入力!$C$33</f>
        <v>0</v>
      </c>
      <c r="H11">
        <f>③女子入力!$L$33</f>
        <v>0</v>
      </c>
    </row>
    <row r="12" spans="1:8" x14ac:dyDescent="0.55000000000000004">
      <c r="A12" t="str">
        <f>③女子入力!$C$6</f>
        <v/>
      </c>
      <c r="B12" t="str">
        <f>③女子入力!$C$5</f>
        <v/>
      </c>
      <c r="C12" t="e">
        <f>VLOOKUP(B12,②登録!$L:$M,2,FALSE)</f>
        <v>#N/A</v>
      </c>
      <c r="D12" t="str">
        <f>③女子入力!$E$34&amp;"　"&amp;③女子入力!$F$34</f>
        <v>　</v>
      </c>
      <c r="E12" t="str">
        <f>③女子入力!$G$34&amp;"　"&amp;③女子入力!$H$34</f>
        <v>　</v>
      </c>
      <c r="F12">
        <f>③女子入力!$K$34</f>
        <v>0</v>
      </c>
      <c r="G12">
        <f>③女子入力!$C$34</f>
        <v>0</v>
      </c>
      <c r="H12">
        <f>③女子入力!$L$33</f>
        <v>0</v>
      </c>
    </row>
  </sheetData>
  <sheetProtection algorithmName="SHA-512" hashValue="QeP8GbRglunzmteAugS8oGDs4+vjkM5CTk6GzDF9n2reTr2k9NNeee5kcsgUC3sWYkmbl0ZA4FZ+CWUOPQgFMg==" saltValue="3XY7AghtKRo0rK1wwsmcaA==" spinCount="100000" sheet="1" objects="1" scenarios="1" selectLockedCells="1" selectUnlockedCell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①トリセツ</vt:lpstr>
      <vt:lpstr>②登録</vt:lpstr>
      <vt:lpstr>③女子入力</vt:lpstr>
      <vt:lpstr>④女運営個S</vt:lpstr>
      <vt:lpstr>⑤女運営個D</vt:lpstr>
      <vt:lpstr>⑥女集計個S</vt:lpstr>
      <vt:lpstr>⑦女集計個D</vt:lpstr>
      <vt:lpstr>①トリセツ!Print_Area</vt:lpstr>
      <vt:lpstr>③女子入力!Print_Area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バドミントン専門部 横浜市</dc:creator>
  <cp:lastModifiedBy>バドミントン専門部 横浜市</cp:lastModifiedBy>
  <cp:lastPrinted>2026-07-13T10:09:01Z</cp:lastPrinted>
  <dcterms:created xsi:type="dcterms:W3CDTF">2026-05-07T02:04:54Z</dcterms:created>
  <dcterms:modified xsi:type="dcterms:W3CDTF">2026-07-13T21:50:03Z</dcterms:modified>
</cp:coreProperties>
</file>